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166925"/>
  <mc:AlternateContent xmlns:mc="http://schemas.openxmlformats.org/markup-compatibility/2006">
    <mc:Choice Requires="x15">
      <x15ac:absPath xmlns:x15ac="http://schemas.microsoft.com/office/spreadsheetml/2010/11/ac" url="https://tilburg.sharepoint.com/sites/TB-PRC-DVL_CMCB-CBJeugd/Gedeelde documenten/02 CB Jeugd/NGZ/NGZ Formulier/"/>
    </mc:Choice>
  </mc:AlternateContent>
  <xr:revisionPtr revIDLastSave="55" documentId="8_{6513F30B-C5DB-4596-AF1F-4587EDD89BE1}" xr6:coauthVersionLast="47" xr6:coauthVersionMax="47" xr10:uidLastSave="{125D02DE-FBAF-452E-8FAB-2F577917DD10}"/>
  <bookViews>
    <workbookView xWindow="28680" yWindow="-120" windowWidth="29040" windowHeight="15840" xr2:uid="{041FE3F8-2D63-4769-910D-51A9E0E3B044}"/>
  </bookViews>
  <sheets>
    <sheet name="NGZ formulier" sheetId="1" r:id="rId1"/>
    <sheet name="Referentie" sheetId="2" state="hidden" r:id="rId2"/>
  </sheets>
  <definedNames>
    <definedName name="_xlnm.Print_Area" localSheetId="0">'NGZ formulier'!$B$2:$D$119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9" i="1" l="1"/>
  <c r="C82" i="1"/>
  <c r="C68" i="1"/>
  <c r="C60" i="1"/>
  <c r="C54" i="1"/>
  <c r="A12" i="2"/>
  <c r="A11" i="2"/>
  <c r="A10" i="2"/>
  <c r="A4" i="2"/>
  <c r="B111" i="1"/>
  <c r="C65" i="1"/>
  <c r="T4" i="2" a="1"/>
  <c r="T4" i="2" s="1"/>
  <c r="C61" i="1"/>
  <c r="C75" i="1"/>
  <c r="C51" i="1"/>
  <c r="B110" i="1"/>
  <c r="C83" i="1" l="1"/>
  <c r="C84" i="1"/>
  <c r="C85" i="1"/>
  <c r="A13" i="2" s="1"/>
  <c r="A14" i="2" s="1"/>
  <c r="A3" i="2"/>
  <c r="A2" i="2"/>
  <c r="A5" i="2" l="1"/>
  <c r="A6" i="2" s="1"/>
  <c r="C7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Vermeulen, Twan</author>
  </authors>
  <commentList>
    <comment ref="B44" authorId="0" shapeId="0" xr:uid="{14B129F8-EDBD-4CA9-A49A-FDF88A9B5BE3}">
      <text>
        <r>
          <rPr>
            <b/>
            <sz val="9"/>
            <color indexed="81"/>
            <rFont val="Tahoma"/>
            <charset val="1"/>
          </rPr>
          <t>Graag met namen en afdelingen. Bijv. Kwaliteit SenO</t>
        </r>
      </text>
    </comment>
    <comment ref="B113" authorId="0" shapeId="0" xr:uid="{6DF04DFA-C14F-4A6B-8542-B5B2F3005E24}">
      <text>
        <r>
          <rPr>
            <b/>
            <sz val="9"/>
            <color indexed="81"/>
            <rFont val="Tahoma"/>
            <charset val="1"/>
          </rPr>
          <t>wordt - NGZ uitvoeringsvoorwaarden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<sst xmlns="http://schemas.openxmlformats.org/spreadsheetml/2006/main" count="334" uniqueCount="210">
  <si>
    <t>Aanvraag niet-gecontracteerde jeugdhulp (NGZ)</t>
  </si>
  <si>
    <t>Versie december 2025</t>
  </si>
  <si>
    <r>
      <t>Dit formulier gebruik je als je zorg wilt inzetten van een niet-gecontracteerde jeugdhulpaanbieder of van een jeugdhulpaanbieder die wel gecontracteerd is, maar niet voor het gewenste product. Lees eerst de website over NGZ op www.zorginregiohartvanbrabant.nl voor meer informatie over NGZ binnen de regio Hart van Brabant (HvB).
Formulier ingevuld? Stuur dan een e-mail naar inkoopjeugdhvb@tilburg.nl met in het onderwerp NGZ aanvraag (naam zorgaanbieder) (naam jeugdige) voor een zo snel mogelijk verwerking.</t>
    </r>
    <r>
      <rPr>
        <b/>
        <sz val="11"/>
        <color theme="1"/>
        <rFont val="Calibri"/>
        <family val="2"/>
        <scheme val="minor"/>
      </rPr>
      <t xml:space="preserve"> 
Let op: alle blauwe velden moeten in ieder geval gevuld zijn om de NGZ aanvraag in behandeling te kunnen nemen</t>
    </r>
  </si>
  <si>
    <t>Persoonlijke gegevens jeugdige</t>
  </si>
  <si>
    <t>Voor- en achternaam</t>
  </si>
  <si>
    <t>Geboortedatum</t>
  </si>
  <si>
    <t>BSN</t>
  </si>
  <si>
    <t>ID gecontroleerd</t>
  </si>
  <si>
    <r>
      <t xml:space="preserve">Adres </t>
    </r>
    <r>
      <rPr>
        <i/>
        <sz val="11"/>
        <color theme="1"/>
        <rFont val="Calibri"/>
        <family val="2"/>
        <scheme val="minor"/>
      </rPr>
      <t>(straatnaam en huisnummer)</t>
    </r>
  </si>
  <si>
    <t>Postcode en woonplaats</t>
  </si>
  <si>
    <t>Gemeente woonplaatsbeginsel</t>
  </si>
  <si>
    <t>Verwijzer</t>
  </si>
  <si>
    <t>Type verwijzer</t>
  </si>
  <si>
    <t>Naam verwijzer</t>
  </si>
  <si>
    <r>
      <t xml:space="preserve">Contactgegevens aanvrager
</t>
    </r>
    <r>
      <rPr>
        <i/>
        <sz val="10"/>
        <color theme="0"/>
        <rFont val="Calibri"/>
        <family val="2"/>
        <scheme val="minor"/>
      </rPr>
      <t>Gegevens contactpersoon van de Toegang of GI</t>
    </r>
  </si>
  <si>
    <t>Naam</t>
  </si>
  <si>
    <t>E-mailadres</t>
  </si>
  <si>
    <t>Telefoonnummer</t>
  </si>
  <si>
    <t>Werkzaam bij</t>
  </si>
  <si>
    <t>Invuldatum NGZ formulier</t>
  </si>
  <si>
    <r>
      <t xml:space="preserve">Gegevens gezagsdragers (ouder(s)/voogd)
</t>
    </r>
    <r>
      <rPr>
        <i/>
        <sz val="10"/>
        <color theme="0"/>
        <rFont val="Calibri"/>
        <family val="2"/>
        <scheme val="minor"/>
      </rPr>
      <t>Let op!: Indien gezaghebbende ouders ieder op een ander adres wonen dan beide gegevens invullen. Er moet minimaal één gezagsdrager ingevuld zijn</t>
    </r>
  </si>
  <si>
    <t>Gezagsdrager 1</t>
  </si>
  <si>
    <t>Relatie tot jeugdige</t>
  </si>
  <si>
    <t>Gezagsdrager 2</t>
  </si>
  <si>
    <r>
      <t xml:space="preserve">Motivatie van de aanvraag
</t>
    </r>
    <r>
      <rPr>
        <i/>
        <sz val="10"/>
        <color theme="0"/>
        <rFont val="Calibri"/>
        <family val="2"/>
        <scheme val="minor"/>
      </rPr>
      <t>Licht toe waarom de inzet van NGZ noodzakelijk is en welke stappen gezet zijn conform het beoordelingskader. Wie is bij de afweging om NGZ in te zetten betrokken, bijv. leidinggevende, collega, kwaliteitsmedewerkers, contractmanagers of regionaal expertiseteam (RET)? Wat zijn hun bevindingen/adviezen?</t>
    </r>
    <r>
      <rPr>
        <b/>
        <sz val="10"/>
        <color theme="0"/>
        <rFont val="Calibri"/>
        <family val="2"/>
        <scheme val="minor"/>
      </rPr>
      <t xml:space="preserve"> </t>
    </r>
  </si>
  <si>
    <t>Reden NGZ</t>
  </si>
  <si>
    <t>Toelichting reden NGZ anders</t>
  </si>
  <si>
    <t>Welke gecontracteerde aanbieders zijn benaderd?</t>
  </si>
  <si>
    <t>Waarom kan de gecontracteerd aanbieder de zorg niet leveren?</t>
  </si>
  <si>
    <t xml:space="preserve">Is onderaannemerschap bij een gecontracteerde aanbieder besproken? </t>
  </si>
  <si>
    <t>Welke personen zijn betrokken bij deze NGZ-aanvraag vanuit gemeente?</t>
  </si>
  <si>
    <t>Toelichting NGZ</t>
  </si>
  <si>
    <t>Is het RET geconsulteerd</t>
  </si>
  <si>
    <t>Toelichting RET geconsulteerd</t>
  </si>
  <si>
    <r>
      <t xml:space="preserve">Aangevraagde jeugdhulp
</t>
    </r>
    <r>
      <rPr>
        <sz val="11"/>
        <color theme="0"/>
        <rFont val="Calibri"/>
        <family val="2"/>
        <scheme val="minor"/>
      </rPr>
      <t>Selecteer de juiste productomschrijving, eenheid en frequentie en vul de overige verplichte velden in</t>
    </r>
    <r>
      <rPr>
        <i/>
        <sz val="11"/>
        <color theme="0"/>
        <rFont val="Calibri"/>
        <family val="2"/>
        <scheme val="minor"/>
      </rPr>
      <t xml:space="preserve">. 
</t>
    </r>
    <r>
      <rPr>
        <i/>
        <sz val="10"/>
        <color theme="0"/>
        <rFont val="Calibri"/>
        <family val="2"/>
        <scheme val="minor"/>
      </rPr>
      <t>* Het totale budget binnen de periode wordt dan automatisch berekend.  Vanaf 2023 wordt alle NGZ zorg toegewezen op nieuwe NGZ producten met een omvang in euro's totaal duur beschikking. 
*  Een maatregel wordt aangevraagd onder het kopje Jeugdbeschermings- en jeugdreclasseringsmaatregel en niet onder product jeugdhulp</t>
    </r>
  </si>
  <si>
    <t>NGZ Product jeugdhulp 1</t>
  </si>
  <si>
    <t>Productomschrijving</t>
  </si>
  <si>
    <t>Productcode</t>
  </si>
  <si>
    <t>Begindatum</t>
  </si>
  <si>
    <t>Einddatum</t>
  </si>
  <si>
    <t>Looptijd</t>
  </si>
  <si>
    <t>Volume</t>
  </si>
  <si>
    <t>Eenheid</t>
  </si>
  <si>
    <t>Frequentie</t>
  </si>
  <si>
    <t>Tarief per eenheid</t>
  </si>
  <si>
    <t>Verantwoordelijke gemeente akkoord met tarief?</t>
  </si>
  <si>
    <t>Volume binnen looptijd</t>
  </si>
  <si>
    <t>Berekend tarief totaal duur</t>
  </si>
  <si>
    <t>Onderbouwing  looptijd, omvang en tarief</t>
  </si>
  <si>
    <t>NGZ Product jeugdhulp 2</t>
  </si>
  <si>
    <t xml:space="preserve">Onderbouwing  looptijd, omvang en tarief
</t>
  </si>
  <si>
    <t>Jeugdbeschermings- en jeugdreclasseringsmaatregel bij niet gecontracteerde Gercertificeerde instelling</t>
  </si>
  <si>
    <r>
      <rPr>
        <sz val="11"/>
        <color theme="1"/>
        <rFont val="Calibri"/>
        <family val="2"/>
        <scheme val="minor"/>
      </rPr>
      <t xml:space="preserve">Onderbouwing NGZ, looptijd, omvang en tarief
</t>
    </r>
    <r>
      <rPr>
        <i/>
        <sz val="9"/>
        <color theme="1"/>
        <rFont val="Calibri"/>
        <family val="2"/>
        <scheme val="minor"/>
      </rPr>
      <t xml:space="preserve">* Een maatregel wordt toegekend op 1 stuks (output) per maand, behalve 47B11 en 49B07. Deze worden toegekend in euro's totaal duur. 
* Tarieven zijn conform de landelijke basistarieven, 2025. Toewijzing die doorlopen vanuit of naar andere jaren hebben per jaar een ander tarief
</t>
    </r>
    <r>
      <rPr>
        <i/>
        <sz val="10"/>
        <color theme="1"/>
        <rFont val="Calibri"/>
        <family val="2"/>
        <scheme val="minor"/>
      </rPr>
      <t xml:space="preserve">
</t>
    </r>
  </si>
  <si>
    <r>
      <t xml:space="preserve">Gegevens jeugdhulpaanbieder
</t>
    </r>
    <r>
      <rPr>
        <sz val="11"/>
        <color theme="0"/>
        <rFont val="Calibri"/>
        <family val="2"/>
        <scheme val="minor"/>
      </rPr>
      <t>Als u niet geregistreerd (AGB/SKJ/BIG) bent, kunt u hier bij opmerking uitleggen waarom een registratie voor de door u te leveren jeugdhulp niet noodzakelijk is.</t>
    </r>
  </si>
  <si>
    <t>Naam jeugdhulpaanbieder</t>
  </si>
  <si>
    <t>Website zorgaanbieder</t>
  </si>
  <si>
    <t>Bekend binnen HvB</t>
  </si>
  <si>
    <t>Gecontracteerd in andere regio's, namelijk</t>
  </si>
  <si>
    <t>Gecontracteerd voor WLZ, ZVW,Wmo</t>
  </si>
  <si>
    <t>Naam contactpersoon</t>
  </si>
  <si>
    <t>Mailadres</t>
  </si>
  <si>
    <t>Kvk-nummer, uittreksel meesturen</t>
  </si>
  <si>
    <t>AGB-code (van de onderneming)</t>
  </si>
  <si>
    <t>SKJ registratienummer</t>
  </si>
  <si>
    <t>BIG registratienummer</t>
  </si>
  <si>
    <t>IBAN rekeningnummer</t>
  </si>
  <si>
    <t xml:space="preserve">Bankbewijs meegestuurd </t>
  </si>
  <si>
    <t>Mailadres financiële administratie</t>
  </si>
  <si>
    <t>Kan de jeugdhulpaanbieder via het berichtenverkeer een toewijzing ontvangen (iJW301)?</t>
  </si>
  <si>
    <t>Kan de jeugdhulpaanbieder via het berichtenverkeer regieberichten sturen (iJW305 en iJW307)?</t>
  </si>
  <si>
    <t>Kan de jeugdhulpaanbieder via het berichtenverkeer declaraties sturen (iJW323)?</t>
  </si>
  <si>
    <t>Opmerkingen</t>
  </si>
  <si>
    <t>Voorwaarden zoals vermeld op de website</t>
  </si>
  <si>
    <t>Gaat de jeugdhulpaanbieder akkoord met de NGZ uitvoeringsvoorwaarden?</t>
  </si>
  <si>
    <t>Gaat de jeugdhulpaanbieder akkoord met de VNG inkoopvoorwaarden?</t>
  </si>
  <si>
    <t>Gaat de jeugdhulpaanbieder akkoord met het declaratie- en administratieprotocol?</t>
  </si>
  <si>
    <t>Gaat de jeugdhulpaanbieder akkoord met uitvoeringsvoorwaarden Gezinshuizen?</t>
  </si>
  <si>
    <t>In te vullen door Regio Hart van Brabant</t>
  </si>
  <si>
    <t>Datum ontvangst formulier</t>
  </si>
  <si>
    <t>Referentienummer aanbieder (indien bekend)</t>
  </si>
  <si>
    <t>Formule product 2</t>
  </si>
  <si>
    <t xml:space="preserve">Ja </t>
  </si>
  <si>
    <t>Ja</t>
  </si>
  <si>
    <t>Ja, stuur akkoord mee als bijlage</t>
  </si>
  <si>
    <t>Ja, vul advies RET hieronder in</t>
  </si>
  <si>
    <t>Alphen-Chaam</t>
  </si>
  <si>
    <t>Minuten</t>
  </si>
  <si>
    <t>Dag</t>
  </si>
  <si>
    <t>Toegang</t>
  </si>
  <si>
    <t>Moeder</t>
  </si>
  <si>
    <t>Wijziging woonplaatsbeginsel</t>
  </si>
  <si>
    <t>Nee</t>
  </si>
  <si>
    <t>Nee, stuur dan een bankbewijs mee</t>
  </si>
  <si>
    <t>Nee, aanvraag kan niet in behandeling genomen worden</t>
  </si>
  <si>
    <t>Nee, geef hieronder aan waarom het RET niet is geconsulteerd</t>
  </si>
  <si>
    <t>Baarle-Nassau</t>
  </si>
  <si>
    <t>NGZ segment 1 Hoog specialistisch</t>
  </si>
  <si>
    <t>NGZ01</t>
  </si>
  <si>
    <t>Maatwerkarrangementen Jeugdwet</t>
  </si>
  <si>
    <t>Euro's</t>
  </si>
  <si>
    <t>Totaal binnen geldigheidsduur beschikking</t>
  </si>
  <si>
    <t>Uren</t>
  </si>
  <si>
    <t>Week</t>
  </si>
  <si>
    <t>GI</t>
  </si>
  <si>
    <t>Vader</t>
  </si>
  <si>
    <t>Aanbod niet beschikbaar</t>
  </si>
  <si>
    <t>Dongen</t>
  </si>
  <si>
    <t>NGZ segment 2 Pleegzorg</t>
  </si>
  <si>
    <t>NGZ02</t>
  </si>
  <si>
    <t>Jeugdhulp verblijf (excl. beh)</t>
  </si>
  <si>
    <t>Dagdelen</t>
  </si>
  <si>
    <t>Maand</t>
  </si>
  <si>
    <t>Rechtbank</t>
  </si>
  <si>
    <t>Voogd</t>
  </si>
  <si>
    <t>PGB is geen optie</t>
  </si>
  <si>
    <t>Gilze-Rijen</t>
  </si>
  <si>
    <t>NGZ segment 2 Gezinshuis</t>
  </si>
  <si>
    <t>NGZ03</t>
  </si>
  <si>
    <t>Etmalen</t>
  </si>
  <si>
    <t>Jaar</t>
  </si>
  <si>
    <t>Anders, vul hieronder toelichting reden NGZ</t>
  </si>
  <si>
    <t>Goirle</t>
  </si>
  <si>
    <t>NGZ segment 2 Woonleefgroep</t>
  </si>
  <si>
    <t>NGZ04</t>
  </si>
  <si>
    <t>Totaal duur</t>
  </si>
  <si>
    <t>Heusden</t>
  </si>
  <si>
    <t>NGZ segment 2 Kamertraining</t>
  </si>
  <si>
    <t>NGZ05</t>
  </si>
  <si>
    <t>Stuks (output)</t>
  </si>
  <si>
    <t>Hilvarenbeek</t>
  </si>
  <si>
    <t>NGZ segment 2 Fasehuis</t>
  </si>
  <si>
    <t>NGZ06</t>
  </si>
  <si>
    <t>Euros's</t>
  </si>
  <si>
    <t>Loon op Zand</t>
  </si>
  <si>
    <t>NGZ segment 3 Dagbegeleiding</t>
  </si>
  <si>
    <t>NGZ07</t>
  </si>
  <si>
    <t>Dagbehandeling</t>
  </si>
  <si>
    <t>Stuks (inspanning)</t>
  </si>
  <si>
    <t>Formule product 1</t>
  </si>
  <si>
    <t>Oisterwijk</t>
  </si>
  <si>
    <t>NGZ segment 3 Respijtzorg</t>
  </si>
  <si>
    <t>NGZ08</t>
  </si>
  <si>
    <t>Tilburg</t>
  </si>
  <si>
    <t>NGZ segment 3 Vervoer</t>
  </si>
  <si>
    <t>NGZ09</t>
  </si>
  <si>
    <t>Vervoerdiensten</t>
  </si>
  <si>
    <t>Waalwijk</t>
  </si>
  <si>
    <t xml:space="preserve">NGZ segment 4 GGZ Hoog specialistisch </t>
  </si>
  <si>
    <t>NGZ10</t>
  </si>
  <si>
    <t>Jeugd-ggz</t>
  </si>
  <si>
    <t xml:space="preserve">NGZ segment 4 GGZ specialistisch </t>
  </si>
  <si>
    <t>NGZ11</t>
  </si>
  <si>
    <t>NGZ segment 4 GGZ Begeleiding</t>
  </si>
  <si>
    <t>NGZ12</t>
  </si>
  <si>
    <t>NGZ segment 4 Medicatiecontrole</t>
  </si>
  <si>
    <t>NGZ13</t>
  </si>
  <si>
    <t>NGZ segment 4 JOH behandeling</t>
  </si>
  <si>
    <t>NGZ14</t>
  </si>
  <si>
    <t>Jeugdhulp ambulant</t>
  </si>
  <si>
    <t>NGZ segment 4 JOH begeleiding</t>
  </si>
  <si>
    <t>NGZ15</t>
  </si>
  <si>
    <t>NGZ segment 4 GHZ behandeling</t>
  </si>
  <si>
    <t>NGZ16</t>
  </si>
  <si>
    <t>NGZ segment 4 GHZ begeleiding</t>
  </si>
  <si>
    <t>NGZ17</t>
  </si>
  <si>
    <t>NGZ segment 4 Verzorging</t>
  </si>
  <si>
    <t>NGZ18</t>
  </si>
  <si>
    <t>Persoonlijke verzorging</t>
  </si>
  <si>
    <t>NGZ segment 4 Vaktherapie</t>
  </si>
  <si>
    <t>NGZ19</t>
  </si>
  <si>
    <t>NGZ segment 5 Crisis</t>
  </si>
  <si>
    <t>NGZ20</t>
  </si>
  <si>
    <t>Jeugdhulp crisis</t>
  </si>
  <si>
    <t>NGZ Beschermd wonen</t>
  </si>
  <si>
    <t>NGZ21</t>
  </si>
  <si>
    <t>NGZ Dyslexie</t>
  </si>
  <si>
    <t>NGZ22</t>
  </si>
  <si>
    <t xml:space="preserve">NGZ Zak- en kleedgeld </t>
  </si>
  <si>
    <t>NGZ23</t>
  </si>
  <si>
    <t>NGZ Exceptionele kosten JZ+</t>
  </si>
  <si>
    <t>NGZ25</t>
  </si>
  <si>
    <t>Expectiionele kosten</t>
  </si>
  <si>
    <t>NGZ Jeugdzorg Plus</t>
  </si>
  <si>
    <t>NGZ26</t>
  </si>
  <si>
    <t>Jeugdzorg Plus</t>
  </si>
  <si>
    <t>Jeugdreclassering: outputgericht landelijk werkende GI's</t>
  </si>
  <si>
    <t>47B10</t>
  </si>
  <si>
    <t>Jeugdreclassering</t>
  </si>
  <si>
    <t>GBM advies: outputgericht landelijk werkende GI's</t>
  </si>
  <si>
    <t>47B11</t>
  </si>
  <si>
    <t>GBM Uitvoering landelijk werkende GI's</t>
  </si>
  <si>
    <t>47B12</t>
  </si>
  <si>
    <t>ITB Criem landelijk werkende GI's</t>
  </si>
  <si>
    <t>47B13</t>
  </si>
  <si>
    <t>ITB Harde kern landelijk werkende GI's</t>
  </si>
  <si>
    <t>47B14</t>
  </si>
  <si>
    <t>Jeugdreclassering Samenloop landelijk werkende GI's</t>
  </si>
  <si>
    <t>47B15</t>
  </si>
  <si>
    <t>STP landelijk werkende GI's</t>
  </si>
  <si>
    <t>47B16</t>
  </si>
  <si>
    <t xml:space="preserve">Ondertoezichtstelling </t>
  </si>
  <si>
    <t>48B10</t>
  </si>
  <si>
    <t>Jeugdbescherming</t>
  </si>
  <si>
    <t>Voogdij: outputgericht</t>
  </si>
  <si>
    <t>48B11</t>
  </si>
  <si>
    <t>Instemmingsverklaring gesloten jeugdzorg</t>
  </si>
  <si>
    <t>49B07</t>
  </si>
  <si>
    <t>Activiteiten in het preventief justitieel kader</t>
  </si>
  <si>
    <t>Maatregel overig</t>
  </si>
  <si>
    <t>Vul onderbouwing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</si>
</sst>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0"/>
      <name val="Calibri"/>
      <family val="2"/>
      <scheme val="minor"/>
    </font>
    <font>
      <i/>
      <sz val="11"/>
      <color theme="1"/>
      <name val="Calibri"/>
      <family val="2"/>
      <scheme val="minor"/>
    </font>
    <font>
      <b/>
      <sz val="20"/>
      <color theme="0"/>
      <name val="Calibri"/>
      <family val="2"/>
      <scheme val="minor"/>
    </font>
    <font>
      <i/>
      <sz val="11"/>
      <color rgb="FF002060"/>
      <name val="Calibri"/>
      <family val="2"/>
      <scheme val="minor"/>
    </font>
    <font>
      <sz val="11"/>
      <name val="Calibri"/>
      <family val="2"/>
      <scheme val="minor"/>
    </font>
    <font>
      <i/>
      <sz val="10"/>
      <color theme="1"/>
      <name val="Calibri"/>
      <family val="2"/>
      <scheme val="minor"/>
    </font>
    <font>
      <sz val="10"/>
      <color theme="1"/>
      <name val="Calibri"/>
      <family val="2"/>
    </font>
    <font>
      <b/>
      <sz val="9"/>
      <color indexed="81"/>
      <name val="Tahoma"/>
      <charset val="1"/>
    </font>
    <font>
      <i/>
      <sz val="10"/>
      <color theme="0"/>
      <name val="Calibri"/>
      <family val="2"/>
      <scheme val="minor"/>
    </font>
    <font>
      <b/>
      <sz val="10"/>
      <color theme="0"/>
      <name val="Calibri"/>
      <family val="2"/>
      <scheme val="minor"/>
    </font>
    <font>
      <b/>
      <sz val="11"/>
      <name val="Calibri"/>
      <family val="2"/>
      <scheme val="minor"/>
    </font>
    <font>
      <i/>
      <sz val="9"/>
      <color theme="1"/>
      <name val="Calibri"/>
      <family val="2"/>
      <scheme val="minor"/>
    </font>
    <font>
      <sz val="8"/>
      <name val="Calibri"/>
      <family val="2"/>
      <scheme val="minor"/>
    </font>
    <font>
      <sz val="11"/>
      <color rgb="FF242424"/>
      <name val="Aptos Narrow"/>
      <charset val="1"/>
    </font>
  </fonts>
  <fills count="6">
    <fill>
      <patternFill patternType="none"/>
    </fill>
    <fill>
      <patternFill patternType="gray125"/>
    </fill>
    <fill>
      <patternFill patternType="solid">
        <fgColor theme="0"/>
        <bgColor indexed="64"/>
      </patternFill>
    </fill>
    <fill>
      <patternFill patternType="solid">
        <fgColor rgb="FFE62282"/>
        <bgColor indexed="64"/>
      </patternFill>
    </fill>
    <fill>
      <patternFill patternType="solid">
        <fgColor theme="2" tint="-9.9978637043366805E-2"/>
        <bgColor indexed="64"/>
      </patternFill>
    </fill>
    <fill>
      <patternFill patternType="solid">
        <fgColor theme="6" tint="0.79998168889431442"/>
        <bgColor indexed="64"/>
      </patternFill>
    </fill>
  </fills>
  <borders count="17">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0" fillId="0" borderId="3" xfId="0" applyBorder="1"/>
    <xf numFmtId="0" fontId="0" fillId="0" borderId="0" xfId="0" applyAlignment="1">
      <alignment horizontal="left" vertical="center"/>
    </xf>
    <xf numFmtId="0" fontId="0" fillId="0" borderId="0" xfId="0" applyAlignment="1">
      <alignment horizontal="left"/>
    </xf>
    <xf numFmtId="44" fontId="0" fillId="0" borderId="0" xfId="1" applyFont="1" applyAlignment="1">
      <alignment horizontal="left"/>
    </xf>
    <xf numFmtId="0" fontId="0" fillId="0" borderId="1" xfId="0" applyBorder="1"/>
    <xf numFmtId="0" fontId="0" fillId="0" borderId="2" xfId="0" applyBorder="1"/>
    <xf numFmtId="0" fontId="0" fillId="0" borderId="7" xfId="0" applyBorder="1"/>
    <xf numFmtId="0" fontId="0" fillId="0" borderId="7" xfId="0" applyBorder="1" applyAlignment="1" applyProtection="1">
      <alignment vertical="top"/>
      <protection hidden="1"/>
    </xf>
    <xf numFmtId="0" fontId="0" fillId="0" borderId="8" xfId="0" applyBorder="1"/>
    <xf numFmtId="0" fontId="0" fillId="2" borderId="8" xfId="0" applyFill="1" applyBorder="1"/>
    <xf numFmtId="0" fontId="0" fillId="2" borderId="0" xfId="0" applyFill="1"/>
    <xf numFmtId="0" fontId="0" fillId="0" borderId="7" xfId="0" applyBorder="1" applyProtection="1">
      <protection locked="0"/>
    </xf>
    <xf numFmtId="0" fontId="8" fillId="2" borderId="14" xfId="0" applyFont="1" applyFill="1" applyBorder="1" applyProtection="1">
      <protection hidden="1"/>
    </xf>
    <xf numFmtId="0" fontId="0" fillId="2" borderId="13" xfId="0" applyFill="1" applyBorder="1" applyProtection="1">
      <protection hidden="1"/>
    </xf>
    <xf numFmtId="0" fontId="0" fillId="2" borderId="11" xfId="0" applyFill="1" applyBorder="1" applyProtection="1">
      <protection hidden="1"/>
    </xf>
    <xf numFmtId="0" fontId="7" fillId="3" borderId="6" xfId="0" applyFont="1" applyFill="1" applyBorder="1"/>
    <xf numFmtId="0" fontId="7" fillId="3" borderId="4" xfId="0" applyFont="1" applyFill="1" applyBorder="1"/>
    <xf numFmtId="0" fontId="7" fillId="3" borderId="5" xfId="0" applyFont="1" applyFill="1" applyBorder="1"/>
    <xf numFmtId="0" fontId="9" fillId="0" borderId="0" xfId="0" applyFont="1"/>
    <xf numFmtId="14" fontId="9" fillId="0" borderId="0" xfId="0" applyNumberFormat="1" applyFont="1" applyProtection="1">
      <protection locked="0"/>
    </xf>
    <xf numFmtId="0" fontId="9" fillId="0" borderId="0" xfId="0" applyFont="1" applyAlignment="1" applyProtection="1">
      <alignment wrapText="1"/>
      <protection locked="0"/>
    </xf>
    <xf numFmtId="0" fontId="9" fillId="0" borderId="0" xfId="0" applyFont="1" applyProtection="1">
      <protection locked="0"/>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6" fillId="2" borderId="15" xfId="0" applyFont="1" applyFill="1" applyBorder="1" applyAlignment="1">
      <alignment horizontal="center" vertical="top" wrapText="1"/>
    </xf>
    <xf numFmtId="0" fontId="10" fillId="0" borderId="7" xfId="0" applyFont="1"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wrapText="1"/>
    </xf>
    <xf numFmtId="0" fontId="0" fillId="0" borderId="7" xfId="0" applyBorder="1" applyAlignment="1" applyProtection="1">
      <alignment vertical="top" wrapText="1"/>
      <protection hidden="1"/>
    </xf>
    <xf numFmtId="0" fontId="0" fillId="4" borderId="7" xfId="0" applyFill="1" applyBorder="1" applyAlignment="1" applyProtection="1">
      <alignment vertical="top" wrapText="1"/>
      <protection hidden="1"/>
    </xf>
    <xf numFmtId="0" fontId="10" fillId="2" borderId="9" xfId="0" applyFont="1" applyFill="1" applyBorder="1" applyAlignment="1">
      <alignment horizontal="left" vertical="top" wrapText="1"/>
    </xf>
    <xf numFmtId="0" fontId="15" fillId="0" borderId="0" xfId="0" applyFont="1"/>
    <xf numFmtId="0" fontId="0" fillId="0" borderId="6" xfId="0" applyBorder="1"/>
    <xf numFmtId="0" fontId="11" fillId="0" borderId="0" xfId="0" applyFont="1" applyAlignment="1">
      <alignment vertical="center"/>
    </xf>
    <xf numFmtId="44" fontId="1" fillId="0" borderId="0" xfId="1" applyFont="1" applyFill="1" applyBorder="1" applyAlignment="1">
      <alignment horizontal="center"/>
    </xf>
    <xf numFmtId="0" fontId="0" fillId="0" borderId="0" xfId="0" applyAlignment="1">
      <alignment horizontal="left" vertical="center" wrapText="1"/>
    </xf>
    <xf numFmtId="0" fontId="18" fillId="0" borderId="0" xfId="0" applyFont="1"/>
    <xf numFmtId="44" fontId="1" fillId="0" borderId="15" xfId="1" applyFont="1" applyFill="1" applyBorder="1" applyAlignment="1">
      <alignment horizontal="center"/>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3" borderId="6" xfId="0" applyFont="1" applyFill="1" applyBorder="1" applyAlignment="1">
      <alignment horizontal="left" wrapText="1"/>
    </xf>
    <xf numFmtId="0" fontId="2" fillId="3" borderId="4" xfId="0" applyFont="1" applyFill="1" applyBorder="1" applyAlignment="1">
      <alignment horizontal="left" wrapText="1"/>
    </xf>
    <xf numFmtId="0" fontId="2" fillId="3" borderId="5" xfId="0" applyFont="1" applyFill="1" applyBorder="1" applyAlignment="1">
      <alignment horizontal="left" wrapText="1"/>
    </xf>
    <xf numFmtId="0" fontId="2" fillId="3" borderId="6"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0" fillId="2" borderId="6" xfId="0" applyFill="1" applyBorder="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0" fillId="0" borderId="7" xfId="0" applyBorder="1" applyAlignment="1" applyProtection="1">
      <alignment horizontal="center"/>
      <protection locked="0"/>
    </xf>
    <xf numFmtId="0" fontId="2" fillId="3" borderId="6" xfId="0" applyFont="1" applyFill="1" applyBorder="1" applyAlignment="1">
      <alignment horizontal="left"/>
    </xf>
    <xf numFmtId="0" fontId="2" fillId="3" borderId="4" xfId="0" applyFont="1" applyFill="1" applyBorder="1" applyAlignment="1">
      <alignment horizontal="left"/>
    </xf>
    <xf numFmtId="0" fontId="2" fillId="3" borderId="5" xfId="0" applyFont="1" applyFill="1" applyBorder="1" applyAlignment="1">
      <alignment horizontal="left"/>
    </xf>
    <xf numFmtId="164" fontId="0" fillId="4" borderId="6" xfId="0" applyNumberFormat="1" applyFill="1" applyBorder="1" applyAlignment="1" applyProtection="1">
      <alignment horizontal="center"/>
      <protection hidden="1"/>
    </xf>
    <xf numFmtId="164" fontId="0" fillId="4" borderId="5" xfId="0" applyNumberFormat="1" applyFill="1" applyBorder="1" applyAlignment="1" applyProtection="1">
      <alignment horizontal="center"/>
      <protection hidden="1"/>
    </xf>
    <xf numFmtId="0" fontId="0" fillId="0" borderId="7" xfId="0" applyBorder="1" applyAlignment="1" applyProtection="1">
      <alignment horizontal="center" wrapText="1"/>
      <protection locked="0"/>
    </xf>
    <xf numFmtId="0" fontId="0" fillId="4" borderId="7" xfId="0" applyFill="1" applyBorder="1" applyAlignment="1" applyProtection="1">
      <alignment horizontal="center"/>
      <protection hidden="1"/>
    </xf>
    <xf numFmtId="0" fontId="0" fillId="0" borderId="6" xfId="0" applyBorder="1" applyAlignment="1">
      <alignment horizontal="left"/>
    </xf>
    <xf numFmtId="0" fontId="0" fillId="0" borderId="5" xfId="0" applyBorder="1" applyAlignment="1">
      <alignment horizontal="left"/>
    </xf>
    <xf numFmtId="0" fontId="2" fillId="3" borderId="7" xfId="0" applyFont="1" applyFill="1" applyBorder="1" applyAlignment="1">
      <alignment horizontal="left" wrapText="1"/>
    </xf>
    <xf numFmtId="0" fontId="0" fillId="0" borderId="7" xfId="0" applyBorder="1" applyAlignment="1" applyProtection="1">
      <alignment horizontal="center"/>
      <protection locked="0" hidden="1"/>
    </xf>
    <xf numFmtId="14" fontId="0" fillId="0" borderId="7" xfId="0" applyNumberFormat="1" applyBorder="1" applyAlignment="1" applyProtection="1">
      <alignment horizontal="center"/>
      <protection locked="0"/>
    </xf>
    <xf numFmtId="0" fontId="2" fillId="3" borderId="7" xfId="0" applyFont="1" applyFill="1" applyBorder="1" applyAlignment="1">
      <alignment horizontal="left" vertical="top" wrapText="1"/>
    </xf>
    <xf numFmtId="0" fontId="6" fillId="4" borderId="6" xfId="0" applyFont="1" applyFill="1" applyBorder="1" applyAlignment="1" applyProtection="1">
      <alignment horizontal="center" vertical="top" wrapText="1"/>
      <protection locked="0" hidden="1"/>
    </xf>
    <xf numFmtId="0" fontId="6" fillId="4" borderId="5" xfId="0" applyFont="1" applyFill="1" applyBorder="1" applyAlignment="1" applyProtection="1">
      <alignment horizontal="center" vertical="top" wrapText="1"/>
      <protection locked="0" hidden="1"/>
    </xf>
    <xf numFmtId="0" fontId="0" fillId="4" borderId="7" xfId="0" applyFill="1" applyBorder="1" applyAlignment="1">
      <alignment horizontal="center"/>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0" fontId="0" fillId="0" borderId="8" xfId="0" applyBorder="1" applyAlignment="1" applyProtection="1">
      <alignment horizontal="center"/>
      <protection locked="0"/>
    </xf>
    <xf numFmtId="164" fontId="0" fillId="0" borderId="7" xfId="0" applyNumberFormat="1" applyBorder="1" applyAlignment="1" applyProtection="1">
      <alignment horizontal="center"/>
      <protection hidden="1"/>
    </xf>
    <xf numFmtId="0" fontId="2" fillId="3" borderId="9" xfId="0" applyFont="1" applyFill="1" applyBorder="1" applyAlignment="1">
      <alignment horizontal="left" wrapText="1"/>
    </xf>
    <xf numFmtId="0" fontId="0" fillId="0" borderId="12"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13"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7" xfId="0" applyBorder="1" applyAlignment="1" applyProtection="1">
      <alignment horizontal="left"/>
      <protection locked="0"/>
    </xf>
    <xf numFmtId="164" fontId="0" fillId="0" borderId="7" xfId="0" applyNumberFormat="1" applyBorder="1" applyAlignment="1" applyProtection="1">
      <alignment horizontal="center"/>
      <protection locked="0"/>
    </xf>
    <xf numFmtId="0" fontId="3" fillId="5" borderId="6" xfId="0" applyFont="1" applyFill="1" applyBorder="1" applyAlignment="1" applyProtection="1">
      <alignment horizontal="left" vertical="top"/>
      <protection hidden="1"/>
    </xf>
    <xf numFmtId="0" fontId="3" fillId="5" borderId="4" xfId="0" applyFont="1" applyFill="1" applyBorder="1" applyAlignment="1" applyProtection="1">
      <alignment horizontal="left" vertical="top"/>
      <protection hidden="1"/>
    </xf>
    <xf numFmtId="0" fontId="3" fillId="5" borderId="5" xfId="0" applyFont="1" applyFill="1" applyBorder="1" applyAlignment="1" applyProtection="1">
      <alignment horizontal="left" vertical="top"/>
      <protection hidden="1"/>
    </xf>
  </cellXfs>
  <cellStyles count="2">
    <cellStyle name="Standaard" xfId="0" builtinId="0"/>
    <cellStyle name="Valuta" xfId="1" builtinId="4"/>
  </cellStyles>
  <dxfs count="10">
    <dxf>
      <fill>
        <patternFill>
          <bgColor rgb="FF0070C0"/>
        </patternFill>
      </fill>
    </dxf>
    <dxf>
      <fill>
        <patternFill>
          <bgColor rgb="FF0070C0"/>
        </patternFill>
      </fill>
    </dxf>
    <dxf>
      <fill>
        <patternFill patternType="solid">
          <bgColor theme="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s>
  <tableStyles count="0" defaultTableStyle="TableStyleMedium2" defaultPivotStyle="PivotStyleLight16"/>
  <colors>
    <mruColors>
      <color rgb="FFE622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49DF-2C24-4104-850B-DBBA27B8E869}">
  <dimension ref="A1:E120"/>
  <sheetViews>
    <sheetView showGridLines="0" tabSelected="1" topLeftCell="A58" zoomScaleNormal="100" workbookViewId="0">
      <selection activeCell="B68" sqref="B68"/>
    </sheetView>
  </sheetViews>
  <sheetFormatPr defaultColWidth="0" defaultRowHeight="15" zeroHeight="1"/>
  <cols>
    <col min="1" max="1" width="2.85546875" style="11" customWidth="1"/>
    <col min="2" max="2" width="58.28515625" customWidth="1"/>
    <col min="3" max="3" width="28.7109375" customWidth="1"/>
    <col min="4" max="4" width="8.85546875" customWidth="1"/>
    <col min="5" max="5" width="3.28515625" customWidth="1"/>
    <col min="6" max="16384" width="8.85546875" hidden="1"/>
  </cols>
  <sheetData>
    <row r="1" spans="2:4"/>
    <row r="2" spans="2:4" ht="26.25">
      <c r="B2" s="16" t="s">
        <v>0</v>
      </c>
      <c r="C2" s="17"/>
      <c r="D2" s="18"/>
    </row>
    <row r="3" spans="2:4">
      <c r="B3" s="13" t="s">
        <v>1</v>
      </c>
      <c r="C3" s="14"/>
      <c r="D3" s="15"/>
    </row>
    <row r="4" spans="2:4" ht="102.6" customHeight="1">
      <c r="B4" s="39" t="s">
        <v>2</v>
      </c>
      <c r="C4" s="40"/>
      <c r="D4" s="41"/>
    </row>
    <row r="5" spans="2:4">
      <c r="B5" s="11"/>
      <c r="C5" s="11"/>
      <c r="D5" s="11"/>
    </row>
    <row r="6" spans="2:4">
      <c r="B6" s="51" t="s">
        <v>3</v>
      </c>
      <c r="C6" s="52"/>
      <c r="D6" s="53"/>
    </row>
    <row r="7" spans="2:4">
      <c r="B7" s="8" t="s">
        <v>4</v>
      </c>
      <c r="C7" s="50"/>
      <c r="D7" s="50"/>
    </row>
    <row r="8" spans="2:4">
      <c r="B8" s="8" t="s">
        <v>5</v>
      </c>
      <c r="C8" s="50"/>
      <c r="D8" s="50"/>
    </row>
    <row r="9" spans="2:4">
      <c r="B9" s="8" t="s">
        <v>6</v>
      </c>
      <c r="C9" s="50"/>
      <c r="D9" s="50"/>
    </row>
    <row r="10" spans="2:4">
      <c r="B10" s="8" t="s">
        <v>7</v>
      </c>
      <c r="C10" s="50"/>
      <c r="D10" s="50"/>
    </row>
    <row r="11" spans="2:4">
      <c r="B11" s="7" t="s">
        <v>8</v>
      </c>
      <c r="C11" s="50"/>
      <c r="D11" s="50"/>
    </row>
    <row r="12" spans="2:4">
      <c r="B12" s="8" t="s">
        <v>9</v>
      </c>
      <c r="C12" s="50"/>
      <c r="D12" s="50"/>
    </row>
    <row r="13" spans="2:4">
      <c r="B13" s="8" t="s">
        <v>10</v>
      </c>
      <c r="C13" s="50"/>
      <c r="D13" s="50"/>
    </row>
    <row r="14" spans="2:4">
      <c r="B14" s="51" t="s">
        <v>11</v>
      </c>
      <c r="C14" s="52"/>
      <c r="D14" s="53"/>
    </row>
    <row r="15" spans="2:4">
      <c r="B15" s="8" t="s">
        <v>12</v>
      </c>
      <c r="C15" s="50"/>
      <c r="D15" s="50"/>
    </row>
    <row r="16" spans="2:4">
      <c r="B16" s="8" t="s">
        <v>13</v>
      </c>
      <c r="C16" s="50"/>
      <c r="D16" s="50"/>
    </row>
    <row r="17" spans="2:4" ht="28.15" customHeight="1">
      <c r="B17" s="60" t="s">
        <v>14</v>
      </c>
      <c r="C17" s="60"/>
      <c r="D17" s="60"/>
    </row>
    <row r="18" spans="2:4">
      <c r="B18" s="7" t="s">
        <v>15</v>
      </c>
      <c r="C18" s="50"/>
      <c r="D18" s="50"/>
    </row>
    <row r="19" spans="2:4">
      <c r="B19" s="7" t="s">
        <v>16</v>
      </c>
      <c r="C19" s="50"/>
      <c r="D19" s="50"/>
    </row>
    <row r="20" spans="2:4" ht="15" customHeight="1">
      <c r="B20" s="7" t="s">
        <v>17</v>
      </c>
      <c r="C20" s="50"/>
      <c r="D20" s="50"/>
    </row>
    <row r="21" spans="2:4" ht="15" customHeight="1">
      <c r="B21" s="7" t="s">
        <v>18</v>
      </c>
      <c r="C21" s="50"/>
      <c r="D21" s="50"/>
    </row>
    <row r="22" spans="2:4" ht="15" customHeight="1">
      <c r="B22" s="33" t="s">
        <v>19</v>
      </c>
      <c r="C22" s="67"/>
      <c r="D22" s="68"/>
    </row>
    <row r="23" spans="2:4" ht="42" customHeight="1">
      <c r="B23" s="42" t="s">
        <v>20</v>
      </c>
      <c r="C23" s="43"/>
      <c r="D23" s="44"/>
    </row>
    <row r="24" spans="2:4">
      <c r="B24" s="80" t="s">
        <v>21</v>
      </c>
      <c r="C24" s="81"/>
      <c r="D24" s="82"/>
    </row>
    <row r="25" spans="2:4">
      <c r="B25" s="8" t="s">
        <v>4</v>
      </c>
      <c r="C25" s="50"/>
      <c r="D25" s="50"/>
    </row>
    <row r="26" spans="2:4">
      <c r="B26" s="8" t="s">
        <v>22</v>
      </c>
      <c r="C26" s="50"/>
      <c r="D26" s="50"/>
    </row>
    <row r="27" spans="2:4">
      <c r="B27" s="8" t="s">
        <v>5</v>
      </c>
      <c r="C27" s="50"/>
      <c r="D27" s="50"/>
    </row>
    <row r="28" spans="2:4">
      <c r="B28" s="8" t="s">
        <v>6</v>
      </c>
      <c r="C28" s="50"/>
      <c r="D28" s="50"/>
    </row>
    <row r="29" spans="2:4">
      <c r="B29" s="7" t="s">
        <v>8</v>
      </c>
      <c r="C29" s="50"/>
      <c r="D29" s="50"/>
    </row>
    <row r="30" spans="2:4">
      <c r="B30" s="8" t="s">
        <v>9</v>
      </c>
      <c r="C30" s="50"/>
      <c r="D30" s="50"/>
    </row>
    <row r="31" spans="2:4">
      <c r="B31" s="80" t="s">
        <v>23</v>
      </c>
      <c r="C31" s="81"/>
      <c r="D31" s="82"/>
    </row>
    <row r="32" spans="2:4">
      <c r="B32" s="8" t="s">
        <v>4</v>
      </c>
      <c r="C32" s="50"/>
      <c r="D32" s="50"/>
    </row>
    <row r="33" spans="2:4">
      <c r="B33" s="8" t="s">
        <v>22</v>
      </c>
      <c r="C33" s="50"/>
      <c r="D33" s="50"/>
    </row>
    <row r="34" spans="2:4">
      <c r="B34" s="8" t="s">
        <v>5</v>
      </c>
      <c r="C34" s="50"/>
      <c r="D34" s="50"/>
    </row>
    <row r="35" spans="2:4">
      <c r="B35" s="8" t="s">
        <v>6</v>
      </c>
      <c r="C35" s="50"/>
      <c r="D35" s="50"/>
    </row>
    <row r="36" spans="2:4">
      <c r="B36" s="7" t="s">
        <v>8</v>
      </c>
      <c r="C36" s="50"/>
      <c r="D36" s="50"/>
    </row>
    <row r="37" spans="2:4">
      <c r="B37" s="8" t="s">
        <v>9</v>
      </c>
      <c r="C37" s="50"/>
      <c r="D37" s="50"/>
    </row>
    <row r="38" spans="2:4" ht="58.5" customHeight="1">
      <c r="B38" s="45" t="s">
        <v>24</v>
      </c>
      <c r="C38" s="46"/>
      <c r="D38" s="47"/>
    </row>
    <row r="39" spans="2:4">
      <c r="B39" s="8" t="s">
        <v>25</v>
      </c>
      <c r="C39" s="78"/>
      <c r="D39" s="78"/>
    </row>
    <row r="40" spans="2:4">
      <c r="B40" s="8" t="s">
        <v>26</v>
      </c>
      <c r="C40" s="56"/>
      <c r="D40" s="56"/>
    </row>
    <row r="41" spans="2:4">
      <c r="B41" s="8" t="s">
        <v>27</v>
      </c>
      <c r="C41" s="67"/>
      <c r="D41" s="68"/>
    </row>
    <row r="42" spans="2:4">
      <c r="B42" s="8" t="s">
        <v>28</v>
      </c>
      <c r="C42" s="56"/>
      <c r="D42" s="56"/>
    </row>
    <row r="43" spans="2:4" ht="30">
      <c r="B43" s="29" t="s">
        <v>29</v>
      </c>
      <c r="C43" s="56"/>
      <c r="D43" s="56"/>
    </row>
    <row r="44" spans="2:4" ht="30">
      <c r="B44" s="29" t="s">
        <v>30</v>
      </c>
      <c r="C44" s="56"/>
      <c r="D44" s="56"/>
    </row>
    <row r="45" spans="2:4" ht="67.150000000000006" customHeight="1">
      <c r="B45" s="8" t="s">
        <v>31</v>
      </c>
      <c r="C45" s="56"/>
      <c r="D45" s="56"/>
    </row>
    <row r="46" spans="2:4" ht="33" customHeight="1">
      <c r="B46" s="7" t="s">
        <v>32</v>
      </c>
      <c r="C46" s="56"/>
      <c r="D46" s="56"/>
    </row>
    <row r="47" spans="2:4" ht="46.9" customHeight="1">
      <c r="B47" s="28" t="s">
        <v>33</v>
      </c>
      <c r="C47" s="50"/>
      <c r="D47" s="50"/>
    </row>
    <row r="48" spans="2:4" ht="84" customHeight="1">
      <c r="B48" s="63" t="s">
        <v>34</v>
      </c>
      <c r="C48" s="63"/>
      <c r="D48" s="63"/>
    </row>
    <row r="49" spans="2:4">
      <c r="B49" s="80" t="s">
        <v>35</v>
      </c>
      <c r="C49" s="81"/>
      <c r="D49" s="82"/>
    </row>
    <row r="50" spans="2:4">
      <c r="B50" s="7" t="s">
        <v>36</v>
      </c>
      <c r="C50" s="61"/>
      <c r="D50" s="61"/>
    </row>
    <row r="51" spans="2:4">
      <c r="B51" s="7" t="s">
        <v>37</v>
      </c>
      <c r="C51" s="57" t="str">
        <f>IF((C50=""),"",VLOOKUP('NGZ formulier'!C50,Referentie!G:H,2,0))</f>
        <v/>
      </c>
      <c r="D51" s="57"/>
    </row>
    <row r="52" spans="2:4">
      <c r="B52" s="7" t="s">
        <v>38</v>
      </c>
      <c r="C52" s="62"/>
      <c r="D52" s="50"/>
    </row>
    <row r="53" spans="2:4">
      <c r="B53" s="7" t="s">
        <v>39</v>
      </c>
      <c r="C53" s="62"/>
      <c r="D53" s="50"/>
    </row>
    <row r="54" spans="2:4">
      <c r="B54" s="7" t="s">
        <v>40</v>
      </c>
      <c r="C54" s="57" t="str">
        <f>IF((C53=""),"",(C53-C52)+1)</f>
        <v/>
      </c>
      <c r="D54" s="57"/>
    </row>
    <row r="55" spans="2:4">
      <c r="B55" s="7" t="s">
        <v>41</v>
      </c>
      <c r="C55" s="50"/>
      <c r="D55" s="50"/>
    </row>
    <row r="56" spans="2:4">
      <c r="B56" s="7" t="s">
        <v>42</v>
      </c>
      <c r="C56" s="50"/>
      <c r="D56" s="50"/>
    </row>
    <row r="57" spans="2:4">
      <c r="B57" s="7" t="s">
        <v>43</v>
      </c>
      <c r="C57" s="50"/>
      <c r="D57" s="50"/>
    </row>
    <row r="58" spans="2:4">
      <c r="B58" s="7" t="s">
        <v>44</v>
      </c>
      <c r="C58" s="79"/>
      <c r="D58" s="79"/>
    </row>
    <row r="59" spans="2:4">
      <c r="B59" s="7" t="s">
        <v>45</v>
      </c>
      <c r="C59" s="79"/>
      <c r="D59" s="79"/>
    </row>
    <row r="60" spans="2:4">
      <c r="B60" s="7" t="s">
        <v>46</v>
      </c>
      <c r="C60" s="57" t="str">
        <f>IF((C57=""),"",ROUNDUP(Referentie!$A$14,0))</f>
        <v/>
      </c>
      <c r="D60" s="57"/>
    </row>
    <row r="61" spans="2:4">
      <c r="B61" s="7" t="s">
        <v>47</v>
      </c>
      <c r="C61" s="54" t="str">
        <f>IF((C58=""),"",C60*C58)</f>
        <v/>
      </c>
      <c r="D61" s="55"/>
    </row>
    <row r="62" spans="2:4" ht="60" customHeight="1">
      <c r="B62" s="27" t="s">
        <v>48</v>
      </c>
      <c r="C62" s="56"/>
      <c r="D62" s="56"/>
    </row>
    <row r="63" spans="2:4">
      <c r="B63" s="80" t="s">
        <v>49</v>
      </c>
      <c r="C63" s="81"/>
      <c r="D63" s="82"/>
    </row>
    <row r="64" spans="2:4">
      <c r="B64" s="7" t="s">
        <v>36</v>
      </c>
      <c r="C64" s="61"/>
      <c r="D64" s="61"/>
    </row>
    <row r="65" spans="2:4">
      <c r="B65" s="7" t="s">
        <v>37</v>
      </c>
      <c r="C65" s="57" t="str">
        <f>IF((C64=""),"",VLOOKUP('NGZ formulier'!C64,Referentie!G:H,2,0))</f>
        <v/>
      </c>
      <c r="D65" s="57"/>
    </row>
    <row r="66" spans="2:4">
      <c r="B66" s="7" t="s">
        <v>38</v>
      </c>
      <c r="C66" s="62"/>
      <c r="D66" s="50"/>
    </row>
    <row r="67" spans="2:4">
      <c r="B67" s="7" t="s">
        <v>39</v>
      </c>
      <c r="C67" s="62"/>
      <c r="D67" s="50"/>
    </row>
    <row r="68" spans="2:4">
      <c r="B68" s="7" t="s">
        <v>40</v>
      </c>
      <c r="C68" s="57" t="str">
        <f>IF((C67=""),"",(C67-C66)+1)</f>
        <v/>
      </c>
      <c r="D68" s="57"/>
    </row>
    <row r="69" spans="2:4">
      <c r="B69" s="7" t="s">
        <v>41</v>
      </c>
      <c r="C69" s="50"/>
      <c r="D69" s="50"/>
    </row>
    <row r="70" spans="2:4">
      <c r="B70" s="7" t="s">
        <v>42</v>
      </c>
      <c r="C70" s="50"/>
      <c r="D70" s="50"/>
    </row>
    <row r="71" spans="2:4">
      <c r="B71" s="7" t="s">
        <v>43</v>
      </c>
      <c r="C71" s="50"/>
      <c r="D71" s="50"/>
    </row>
    <row r="72" spans="2:4">
      <c r="B72" s="7" t="s">
        <v>44</v>
      </c>
      <c r="C72" s="79"/>
      <c r="D72" s="79"/>
    </row>
    <row r="73" spans="2:4">
      <c r="B73" s="7" t="s">
        <v>45</v>
      </c>
      <c r="C73" s="79"/>
      <c r="D73" s="79"/>
    </row>
    <row r="74" spans="2:4">
      <c r="B74" s="7" t="s">
        <v>46</v>
      </c>
      <c r="C74" s="57" t="str">
        <f>IF((C71=""),"",ROUNDUP(Referentie!$A$6,0))</f>
        <v/>
      </c>
      <c r="D74" s="57"/>
    </row>
    <row r="75" spans="2:4">
      <c r="B75" s="7" t="s">
        <v>47</v>
      </c>
      <c r="C75" s="54" t="str">
        <f>IF((C72=""),"",C74*C72)</f>
        <v/>
      </c>
      <c r="D75" s="55"/>
    </row>
    <row r="76" spans="2:4" ht="60.6" customHeight="1">
      <c r="B76" s="27" t="s">
        <v>50</v>
      </c>
      <c r="C76" s="56"/>
      <c r="D76" s="56"/>
    </row>
    <row r="77" spans="2:4">
      <c r="B77" s="80" t="s">
        <v>51</v>
      </c>
      <c r="C77" s="81"/>
      <c r="D77" s="82"/>
    </row>
    <row r="78" spans="2:4">
      <c r="B78" s="7" t="s">
        <v>36</v>
      </c>
      <c r="C78" s="50"/>
      <c r="D78" s="50"/>
    </row>
    <row r="79" spans="2:4" ht="14.45" customHeight="1">
      <c r="B79" s="7" t="s">
        <v>37</v>
      </c>
      <c r="C79" s="57" t="str">
        <f>IF((C78=""),"",VLOOKUP('NGZ formulier'!C78,Referentie!G:H,2,0))</f>
        <v/>
      </c>
      <c r="D79" s="57"/>
    </row>
    <row r="80" spans="2:4" ht="14.45" customHeight="1">
      <c r="B80" s="7" t="s">
        <v>38</v>
      </c>
      <c r="C80" s="62"/>
      <c r="D80" s="50"/>
    </row>
    <row r="81" spans="2:4" ht="14.45" customHeight="1">
      <c r="B81" s="7" t="s">
        <v>39</v>
      </c>
      <c r="C81" s="62"/>
      <c r="D81" s="50"/>
    </row>
    <row r="82" spans="2:4">
      <c r="B82" s="7" t="s">
        <v>40</v>
      </c>
      <c r="C82" s="66" t="str">
        <f>IF((C81=""),"",(C81-C80)+1)</f>
        <v/>
      </c>
      <c r="D82" s="66"/>
    </row>
    <row r="83" spans="2:4" ht="14.45" customHeight="1">
      <c r="B83" s="7" t="s">
        <v>41</v>
      </c>
      <c r="C83" s="57" t="str">
        <f>IF((C79=""),"",VLOOKUP(C79,Referentie!H:K,4,0))</f>
        <v/>
      </c>
      <c r="D83" s="57"/>
    </row>
    <row r="84" spans="2:4" ht="14.45" customHeight="1">
      <c r="B84" s="7" t="s">
        <v>42</v>
      </c>
      <c r="C84" s="57" t="str">
        <f>IF((C79=""),"",VLOOKUP(C79,Referentie!H:O,8,0))</f>
        <v/>
      </c>
      <c r="D84" s="57"/>
    </row>
    <row r="85" spans="2:4" ht="14.45" customHeight="1">
      <c r="B85" s="7" t="s">
        <v>43</v>
      </c>
      <c r="C85" s="57" t="str">
        <f>IF((C79=""),"",VLOOKUP(C79,Referentie!H:L,5,0))</f>
        <v/>
      </c>
      <c r="D85" s="57"/>
    </row>
    <row r="86" spans="2:4">
      <c r="B86" s="7" t="s">
        <v>44</v>
      </c>
      <c r="C86" s="70"/>
      <c r="D86" s="70"/>
    </row>
    <row r="87" spans="2:4" ht="70.150000000000006" customHeight="1">
      <c r="B87" s="26" t="s">
        <v>52</v>
      </c>
      <c r="C87" s="56"/>
      <c r="D87" s="56"/>
    </row>
    <row r="88" spans="2:4" ht="14.45" customHeight="1">
      <c r="B88" s="60" t="s">
        <v>53</v>
      </c>
      <c r="C88" s="60"/>
      <c r="D88" s="60"/>
    </row>
    <row r="89" spans="2:4" ht="14.45" customHeight="1">
      <c r="B89" s="7" t="s">
        <v>54</v>
      </c>
      <c r="C89" s="50"/>
      <c r="D89" s="50"/>
    </row>
    <row r="90" spans="2:4" ht="14.45" customHeight="1">
      <c r="B90" s="7" t="s">
        <v>55</v>
      </c>
      <c r="C90" s="50"/>
      <c r="D90" s="50"/>
    </row>
    <row r="91" spans="2:4">
      <c r="B91" s="7" t="s">
        <v>56</v>
      </c>
      <c r="C91" s="50"/>
      <c r="D91" s="50"/>
    </row>
    <row r="92" spans="2:4">
      <c r="B92" s="7" t="s">
        <v>57</v>
      </c>
      <c r="C92" s="50"/>
      <c r="D92" s="50"/>
    </row>
    <row r="93" spans="2:4">
      <c r="B93" s="7" t="s">
        <v>58</v>
      </c>
      <c r="C93" s="50"/>
      <c r="D93" s="50"/>
    </row>
    <row r="94" spans="2:4" ht="14.45" customHeight="1">
      <c r="B94" s="7" t="s">
        <v>59</v>
      </c>
      <c r="C94" s="50"/>
      <c r="D94" s="50"/>
    </row>
    <row r="95" spans="2:4" ht="15.6" customHeight="1">
      <c r="B95" s="7" t="s">
        <v>60</v>
      </c>
      <c r="C95" s="50"/>
      <c r="D95" s="50"/>
    </row>
    <row r="96" spans="2:4" ht="14.45" customHeight="1">
      <c r="B96" s="7" t="s">
        <v>17</v>
      </c>
      <c r="C96" s="50"/>
      <c r="D96" s="50"/>
    </row>
    <row r="97" spans="2:5">
      <c r="B97" s="7" t="s">
        <v>8</v>
      </c>
      <c r="C97" s="50"/>
      <c r="D97" s="50"/>
    </row>
    <row r="98" spans="2:5">
      <c r="B98" s="7" t="s">
        <v>9</v>
      </c>
      <c r="C98" s="50"/>
      <c r="D98" s="50"/>
    </row>
    <row r="99" spans="2:5">
      <c r="B99" s="7" t="s">
        <v>61</v>
      </c>
      <c r="C99" s="50"/>
      <c r="D99" s="50"/>
    </row>
    <row r="100" spans="2:5">
      <c r="B100" s="7" t="s">
        <v>62</v>
      </c>
      <c r="C100" s="50"/>
      <c r="D100" s="50"/>
    </row>
    <row r="101" spans="2:5">
      <c r="B101" s="7" t="s">
        <v>63</v>
      </c>
      <c r="C101" s="67"/>
      <c r="D101" s="68"/>
    </row>
    <row r="102" spans="2:5">
      <c r="B102" s="7" t="s">
        <v>64</v>
      </c>
      <c r="C102" s="67"/>
      <c r="D102" s="68"/>
    </row>
    <row r="103" spans="2:5">
      <c r="B103" s="7" t="s">
        <v>65</v>
      </c>
      <c r="C103" s="50"/>
      <c r="D103" s="50"/>
    </row>
    <row r="104" spans="2:5">
      <c r="B104" s="7" t="s">
        <v>66</v>
      </c>
      <c r="C104" s="50"/>
      <c r="D104" s="50"/>
    </row>
    <row r="105" spans="2:5">
      <c r="B105" s="9" t="s">
        <v>67</v>
      </c>
      <c r="C105" s="69"/>
      <c r="D105" s="69"/>
    </row>
    <row r="106" spans="2:5">
      <c r="B106" s="58" t="s">
        <v>68</v>
      </c>
      <c r="C106" s="59"/>
      <c r="D106" s="23"/>
      <c r="E106" s="24"/>
    </row>
    <row r="107" spans="2:5">
      <c r="B107" s="58" t="s">
        <v>69</v>
      </c>
      <c r="C107" s="59"/>
      <c r="D107" s="23"/>
      <c r="E107" s="24"/>
    </row>
    <row r="108" spans="2:5">
      <c r="B108" s="58" t="s">
        <v>70</v>
      </c>
      <c r="C108" s="59"/>
      <c r="D108" s="23"/>
    </row>
    <row r="109" spans="2:5">
      <c r="B109" s="10" t="s">
        <v>71</v>
      </c>
      <c r="C109" s="72"/>
      <c r="D109" s="73"/>
    </row>
    <row r="110" spans="2:5" ht="14.45" customHeight="1">
      <c r="B110" s="25" t="str">
        <f>IF(OR(D106=Referentie!B2,D107=Referentie!B2,D108=Referentie!B2),"*Als u niet voor bepaald berichten geen gebruik kan maken van het berichtenverkeer kunt u hier een toelichting geven.","")</f>
        <v/>
      </c>
      <c r="C110" s="74"/>
      <c r="D110" s="75"/>
    </row>
    <row r="111" spans="2:5" ht="35.25" customHeight="1">
      <c r="B111" s="31" t="str">
        <f>IF(AND(C100&lt;1,C101&lt;1,C102&lt;1),"*Als u niet geregistreerd (AGB/SKJ/BIG) bent, kunt u hier uitleggen waarom een registratie voor de door u te leveren jeugdhulp niet noodzakelijk is.","")</f>
        <v>*Als u niet geregistreerd (AGB/SKJ/BIG) bent, kunt u hier uitleggen waarom een registratie voor de door u te leveren jeugdhulp niet noodzakelijk is.</v>
      </c>
      <c r="C111" s="76"/>
      <c r="D111" s="77"/>
    </row>
    <row r="112" spans="2:5">
      <c r="B112" s="51" t="s">
        <v>72</v>
      </c>
      <c r="C112" s="52"/>
      <c r="D112" s="53"/>
    </row>
    <row r="113" spans="2:4">
      <c r="B113" s="48" t="s">
        <v>73</v>
      </c>
      <c r="C113" s="49"/>
      <c r="D113" s="12"/>
    </row>
    <row r="114" spans="2:4">
      <c r="B114" s="48" t="s">
        <v>74</v>
      </c>
      <c r="C114" s="49"/>
      <c r="D114" s="12"/>
    </row>
    <row r="115" spans="2:4">
      <c r="B115" s="48" t="s">
        <v>75</v>
      </c>
      <c r="C115" s="49"/>
      <c r="D115" s="12"/>
    </row>
    <row r="116" spans="2:4">
      <c r="B116" s="48" t="s">
        <v>76</v>
      </c>
      <c r="C116" s="49"/>
      <c r="D116" s="12"/>
    </row>
    <row r="117" spans="2:4">
      <c r="B117" s="71" t="s">
        <v>77</v>
      </c>
      <c r="C117" s="60"/>
      <c r="D117" s="60"/>
    </row>
    <row r="118" spans="2:4">
      <c r="B118" s="30" t="s">
        <v>78</v>
      </c>
      <c r="C118" s="64"/>
      <c r="D118" s="65"/>
    </row>
    <row r="119" spans="2:4">
      <c r="B119" s="30" t="s">
        <v>79</v>
      </c>
      <c r="C119" s="64"/>
      <c r="D119" s="65"/>
    </row>
    <row r="120" spans="2:4"/>
  </sheetData>
  <sheetProtection algorithmName="SHA-512" hashValue="Wtz9RCHph44Fi85f19jKeirhaAsU9SR+2mGzNnM9ocxfZHX4X5uXcK+lNE0hGNCCGThSCo4QYB8kKZ0D4TPFBA==" saltValue="sqynn3K6aCPtqQUIGkDFzw==" spinCount="100000" sheet="1" objects="1" scenarios="1" formatRows="0"/>
  <protectedRanges>
    <protectedRange sqref="B112:D116 B2:D5 B117:D119 B6:D114" name="Bereik1"/>
  </protectedRanges>
  <mergeCells count="113">
    <mergeCell ref="C22:D22"/>
    <mergeCell ref="B116:C116"/>
    <mergeCell ref="B49:D49"/>
    <mergeCell ref="C50:D50"/>
    <mergeCell ref="C51:D51"/>
    <mergeCell ref="C52:D52"/>
    <mergeCell ref="C53:D53"/>
    <mergeCell ref="C73:D73"/>
    <mergeCell ref="B14:D14"/>
    <mergeCell ref="C21:D21"/>
    <mergeCell ref="C37:D37"/>
    <mergeCell ref="C15:D15"/>
    <mergeCell ref="C16:D16"/>
    <mergeCell ref="C35:D35"/>
    <mergeCell ref="C18:D18"/>
    <mergeCell ref="C19:D19"/>
    <mergeCell ref="B31:D31"/>
    <mergeCell ref="B108:C108"/>
    <mergeCell ref="B24:D24"/>
    <mergeCell ref="B63:D63"/>
    <mergeCell ref="B77:D77"/>
    <mergeCell ref="C47:D47"/>
    <mergeCell ref="C74:D74"/>
    <mergeCell ref="C75:D75"/>
    <mergeCell ref="C65:D65"/>
    <mergeCell ref="C39:D39"/>
    <mergeCell ref="C45:D45"/>
    <mergeCell ref="C95:D95"/>
    <mergeCell ref="C96:D96"/>
    <mergeCell ref="C41:D41"/>
    <mergeCell ref="C42:D42"/>
    <mergeCell ref="C44:D44"/>
    <mergeCell ref="C40:D40"/>
    <mergeCell ref="C59:D59"/>
    <mergeCell ref="C90:D90"/>
    <mergeCell ref="C92:D92"/>
    <mergeCell ref="C43:D43"/>
    <mergeCell ref="C72:D72"/>
    <mergeCell ref="C60:D60"/>
    <mergeCell ref="C57:D57"/>
    <mergeCell ref="C58:D58"/>
    <mergeCell ref="C119:D119"/>
    <mergeCell ref="C118:D118"/>
    <mergeCell ref="C78:D78"/>
    <mergeCell ref="C79:D79"/>
    <mergeCell ref="C80:D80"/>
    <mergeCell ref="C81:D81"/>
    <mergeCell ref="C82:D82"/>
    <mergeCell ref="C101:D101"/>
    <mergeCell ref="C102:D102"/>
    <mergeCell ref="C105:D105"/>
    <mergeCell ref="C83:D83"/>
    <mergeCell ref="C84:D84"/>
    <mergeCell ref="C85:D85"/>
    <mergeCell ref="C86:D86"/>
    <mergeCell ref="C99:D99"/>
    <mergeCell ref="B117:D117"/>
    <mergeCell ref="C87:D87"/>
    <mergeCell ref="C93:D93"/>
    <mergeCell ref="C103:D103"/>
    <mergeCell ref="C104:D104"/>
    <mergeCell ref="B88:D88"/>
    <mergeCell ref="B114:C114"/>
    <mergeCell ref="C109:D111"/>
    <mergeCell ref="B106:C106"/>
    <mergeCell ref="B115:C115"/>
    <mergeCell ref="C7:D7"/>
    <mergeCell ref="C8:D8"/>
    <mergeCell ref="C9:D9"/>
    <mergeCell ref="C10:D10"/>
    <mergeCell ref="C26:D26"/>
    <mergeCell ref="B17:D17"/>
    <mergeCell ref="C91:D91"/>
    <mergeCell ref="C97:D97"/>
    <mergeCell ref="C98:D98"/>
    <mergeCell ref="C100:D100"/>
    <mergeCell ref="C46:D46"/>
    <mergeCell ref="C64:D64"/>
    <mergeCell ref="C66:D66"/>
    <mergeCell ref="C67:D67"/>
    <mergeCell ref="C68:D68"/>
    <mergeCell ref="C69:D69"/>
    <mergeCell ref="C89:D89"/>
    <mergeCell ref="C76:D76"/>
    <mergeCell ref="C94:D94"/>
    <mergeCell ref="C33:D33"/>
    <mergeCell ref="C34:D34"/>
    <mergeCell ref="B48:D48"/>
    <mergeCell ref="C70:D70"/>
    <mergeCell ref="B4:D4"/>
    <mergeCell ref="B23:D23"/>
    <mergeCell ref="B38:D38"/>
    <mergeCell ref="B113:C113"/>
    <mergeCell ref="C11:D11"/>
    <mergeCell ref="C12:D12"/>
    <mergeCell ref="C13:D13"/>
    <mergeCell ref="C36:D36"/>
    <mergeCell ref="C20:D20"/>
    <mergeCell ref="C27:D27"/>
    <mergeCell ref="C28:D28"/>
    <mergeCell ref="C29:D29"/>
    <mergeCell ref="C30:D30"/>
    <mergeCell ref="C32:D32"/>
    <mergeCell ref="C25:D25"/>
    <mergeCell ref="B112:D112"/>
    <mergeCell ref="B6:D6"/>
    <mergeCell ref="C71:D71"/>
    <mergeCell ref="C61:D61"/>
    <mergeCell ref="C62:D62"/>
    <mergeCell ref="C54:D54"/>
    <mergeCell ref="C55:D55"/>
    <mergeCell ref="C56:D56"/>
    <mergeCell ref="B107:C107"/>
  </mergeCells>
  <conditionalFormatting sqref="C7:C13 C15:C16 C25:C26 C41:C47 C64 C66:C67 C76 C89:C100 C103:C104 D113:D115">
    <cfRule type="containsBlanks" dxfId="9" priority="40">
      <formula>LEN(TRIM(C7))=0</formula>
    </cfRule>
  </conditionalFormatting>
  <conditionalFormatting sqref="C18:C20">
    <cfRule type="containsBlanks" dxfId="8" priority="39">
      <formula>LEN(TRIM(C18))=0</formula>
    </cfRule>
  </conditionalFormatting>
  <conditionalFormatting sqref="C50 C52:C53 C55:C59 C62">
    <cfRule type="containsBlanks" dxfId="7" priority="14">
      <formula>LEN(TRIM(C50))=0</formula>
    </cfRule>
  </conditionalFormatting>
  <conditionalFormatting sqref="C69:C73">
    <cfRule type="containsBlanks" dxfId="6" priority="10">
      <formula>LEN(TRIM(C69))=0</formula>
    </cfRule>
  </conditionalFormatting>
  <conditionalFormatting sqref="C78 C80:C81 C86:C87">
    <cfRule type="containsBlanks" dxfId="5" priority="18">
      <formula>LEN(TRIM(C78))=0</formula>
    </cfRule>
  </conditionalFormatting>
  <conditionalFormatting sqref="C39:D39">
    <cfRule type="containsBlanks" dxfId="4" priority="41">
      <formula>LEN(TRIM(C39))=0</formula>
    </cfRule>
  </conditionalFormatting>
  <conditionalFormatting sqref="D106:D108">
    <cfRule type="containsBlanks" dxfId="3" priority="15">
      <formula>LEN(TRIM(D106))=0</formula>
    </cfRule>
  </conditionalFormatting>
  <conditionalFormatting sqref="D116">
    <cfRule type="expression" dxfId="2" priority="1">
      <formula>OR($D$116="Ja ",$D$116="Nee")=TRUE</formula>
    </cfRule>
    <cfRule type="expression" dxfId="1" priority="2">
      <formula>OR($D$51="NGZ03",$D$65="NGZ03",$C$51="NGZ03",$C$65="NGZ03")=TRUE</formula>
    </cfRule>
  </conditionalFormatting>
  <dataValidations count="7">
    <dataValidation operator="greaterThan" allowBlank="1" showInputMessage="1" showErrorMessage="1" sqref="D29" xr:uid="{6FAD83FA-FB59-4C92-AB9A-CCE397A07161}"/>
    <dataValidation type="date" operator="greaterThan" allowBlank="1" showInputMessage="1" showErrorMessage="1" sqref="C8" xr:uid="{996B05F2-3667-4D21-84C9-65465D46AAA5}">
      <formula1>36526</formula1>
    </dataValidation>
    <dataValidation type="textLength" operator="equal" allowBlank="1" showInputMessage="1" showErrorMessage="1" sqref="C9" xr:uid="{9DEA9A06-4C31-420E-93A0-7615636FE5FB}">
      <formula1>9</formula1>
    </dataValidation>
    <dataValidation type="textLength" operator="greaterThan" allowBlank="1" showInputMessage="1" showErrorMessage="1" sqref="C21:C22 C20:D20 C17" xr:uid="{29A0FE15-DACB-40E7-BD87-054F52D7A1E8}">
      <formula1>7</formula1>
    </dataValidation>
    <dataValidation type="date" operator="greaterThan" allowBlank="1" showInputMessage="1" showErrorMessage="1" sqref="C66:D66 C80:D80 C52:D52" xr:uid="{EC569217-034F-4FB2-B329-4F9F6EE84C54}">
      <formula1>43831</formula1>
    </dataValidation>
    <dataValidation type="textLength" operator="greaterThan" allowBlank="1" showInputMessage="1" showErrorMessage="1" sqref="C18:D18" xr:uid="{F8C127EA-7FA8-4A61-AAD5-7AED9C9A5A37}">
      <formula1>3</formula1>
    </dataValidation>
    <dataValidation type="textLength" operator="greaterThan" allowBlank="1" showInputMessage="1" showErrorMessage="1" sqref="C19:D19" xr:uid="{8D4F9691-829A-4516-84D3-6DF6E06045A1}">
      <formula1>5</formula1>
    </dataValidation>
  </dataValidations>
  <pageMargins left="0.31496062992125984" right="0.31496062992125984" top="0.55118110236220474" bottom="0.55118110236220474" header="0.31496062992125984" footer="0.31496062992125984"/>
  <pageSetup paperSize="9" orientation="portrait" r:id="rId1"/>
  <headerFooter>
    <oddFooter>Pagina &amp;P van &amp;N</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3" stopIfTrue="1" operator="equal" id="{9523F4A0-549D-4495-96E7-0035C3147041}">
            <xm:f>Referentie!$T$4</xm:f>
            <x14:dxf>
              <fill>
                <patternFill>
                  <bgColor rgb="FF0070C0"/>
                </patternFill>
              </fill>
            </x14:dxf>
          </x14:cfRule>
          <xm:sqref>C40:D40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FCC32DA5-83A9-41B7-9896-41BD6AB71009}">
          <x14:formula1>
            <xm:f>Referentie!$B$1:$B$2</xm:f>
          </x14:formula1>
          <xm:sqref>C10 D106:D108 D113:D116 C104</xm:sqref>
        </x14:dataValidation>
        <x14:dataValidation type="list" allowBlank="1" showInputMessage="1" showErrorMessage="1" xr:uid="{95486B82-BE0E-4A5F-BA2D-9EBEE413B6CA}">
          <x14:formula1>
            <xm:f>Referentie!$Q$1:$Q$3</xm:f>
          </x14:formula1>
          <xm:sqref>C15</xm:sqref>
        </x14:dataValidation>
        <x14:dataValidation type="list" allowBlank="1" showInputMessage="1" showErrorMessage="1" xr:uid="{97FBA9B2-B1D1-4827-9652-97153F9E719B}">
          <x14:formula1>
            <xm:f>Referentie!$R$1:$R$3</xm:f>
          </x14:formula1>
          <xm:sqref>C26 C33</xm:sqref>
        </x14:dataValidation>
        <x14:dataValidation type="list" allowBlank="1" showInputMessage="1" showErrorMessage="1" xr:uid="{5F3943E3-4E89-4105-B614-CFC17C84BF5D}">
          <x14:formula1>
            <xm:f>Referentie!$P$1:$P$5</xm:f>
          </x14:formula1>
          <xm:sqref>C71 C57</xm:sqref>
        </x14:dataValidation>
        <x14:dataValidation type="list" allowBlank="1" showInputMessage="1" showErrorMessage="1" xr:uid="{ED3B05BF-C7DA-4A24-A315-99096529935B}">
          <x14:formula1>
            <xm:f>Referentie!$O$1:$O$8</xm:f>
          </x14:formula1>
          <xm:sqref>C70:D70 C56:D56</xm:sqref>
        </x14:dataValidation>
        <x14:dataValidation type="list" allowBlank="1" showInputMessage="1" showErrorMessage="1" xr:uid="{BDB03BA3-50C0-4091-863E-D4B6B30682AB}">
          <x14:formula1>
            <xm:f>Referentie!$C$1:$C$2</xm:f>
          </x14:formula1>
          <xm:sqref>C91:D91</xm:sqref>
        </x14:dataValidation>
        <x14:dataValidation type="list" allowBlank="1" showInputMessage="1" showErrorMessage="1" xr:uid="{B5F866BF-C628-4451-B08E-A23DD9E2F438}">
          <x14:formula1>
            <xm:f>Referentie!$S$1:$S$4</xm:f>
          </x14:formula1>
          <xm:sqref>C39</xm:sqref>
        </x14:dataValidation>
        <x14:dataValidation type="list" allowBlank="1" showInputMessage="1" showErrorMessage="1" xr:uid="{519BFC8B-7022-49B6-B115-10F073C3514E}">
          <x14:formula1>
            <xm:f>Referentie!$D$1:$D$2</xm:f>
          </x14:formula1>
          <xm:sqref>C59:D59 C73:D73</xm:sqref>
        </x14:dataValidation>
        <x14:dataValidation type="list" allowBlank="1" showInputMessage="1" showErrorMessage="1" xr:uid="{87A83FA9-30E2-48B2-8685-296BC6422AE7}">
          <x14:formula1>
            <xm:f>Referentie!$E$1:$E$2</xm:f>
          </x14:formula1>
          <xm:sqref>C46:D46</xm:sqref>
        </x14:dataValidation>
        <x14:dataValidation type="list" allowBlank="1" showInputMessage="1" showErrorMessage="1" xr:uid="{7E518DF3-DDC2-40F4-8C05-5441C1228196}">
          <x14:formula1>
            <xm:f>Referentie!$F$1:$F$13</xm:f>
          </x14:formula1>
          <xm:sqref>C13:D13</xm:sqref>
        </x14:dataValidation>
        <x14:dataValidation type="list" allowBlank="1" showInputMessage="1" showErrorMessage="1" xr:uid="{86D00466-E48E-42C9-A14E-16BA395FEB1B}">
          <x14:formula1>
            <xm:f>Referentie!$G$27:$G$37</xm:f>
          </x14:formula1>
          <xm:sqref>C78:D78</xm:sqref>
        </x14:dataValidation>
        <x14:dataValidation type="list" allowBlank="1" showInputMessage="1" showErrorMessage="1" xr:uid="{52C8B7DD-E2EC-491C-8022-1D070681618C}">
          <x14:formula1>
            <xm:f>Referentie!$G$1:$G$26</xm:f>
          </x14:formula1>
          <xm:sqref>C64:D64</xm:sqref>
        </x14:dataValidation>
        <x14:dataValidation type="list" allowBlank="1" showInputMessage="1" showErrorMessage="1" xr:uid="{ECAB91CC-F7E2-4158-9897-9AAA2660AEBA}">
          <x14:formula1>
            <xm:f>Referentie!$G$1:$G$26</xm:f>
          </x14:formula1>
          <xm:sqref>C50:D50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16778-19FD-4907-A280-7F061692EB22}">
  <dimension ref="A1:U37"/>
  <sheetViews>
    <sheetView zoomScaleNormal="100" workbookViewId="0">
      <selection activeCell="G2" sqref="G2:O26"/>
    </sheetView>
  </sheetViews>
  <sheetFormatPr defaultRowHeight="15"/>
  <cols>
    <col min="1" max="1" width="18.7109375" customWidth="1"/>
    <col min="2" max="2" width="12.85546875" bestFit="1" customWidth="1"/>
    <col min="3" max="5" width="12.85546875" customWidth="1"/>
    <col min="6" max="6" width="32.28515625" customWidth="1"/>
    <col min="7" max="7" width="30" customWidth="1"/>
    <col min="13" max="13" width="11.85546875" customWidth="1"/>
    <col min="15" max="15" width="11" customWidth="1"/>
  </cols>
  <sheetData>
    <row r="1" spans="1:21" ht="15.75" thickBot="1">
      <c r="A1" s="32" t="s">
        <v>80</v>
      </c>
      <c r="B1" s="19" t="s">
        <v>81</v>
      </c>
      <c r="C1" t="s">
        <v>82</v>
      </c>
      <c r="D1" t="s">
        <v>83</v>
      </c>
      <c r="E1" t="s">
        <v>84</v>
      </c>
      <c r="F1" s="1" t="s">
        <v>85</v>
      </c>
      <c r="O1" s="5" t="s">
        <v>86</v>
      </c>
      <c r="P1" t="s">
        <v>87</v>
      </c>
      <c r="Q1" t="s">
        <v>88</v>
      </c>
      <c r="R1" t="s">
        <v>89</v>
      </c>
      <c r="S1" t="s">
        <v>90</v>
      </c>
    </row>
    <row r="2" spans="1:21">
      <c r="A2" s="20">
        <f>'NGZ formulier'!$C$66-1</f>
        <v>-1</v>
      </c>
      <c r="B2" s="19" t="s">
        <v>91</v>
      </c>
      <c r="C2" t="s">
        <v>92</v>
      </c>
      <c r="D2" t="s">
        <v>93</v>
      </c>
      <c r="E2" t="s">
        <v>94</v>
      </c>
      <c r="F2" t="s">
        <v>95</v>
      </c>
      <c r="G2" s="2" t="s">
        <v>96</v>
      </c>
      <c r="H2" s="2" t="s">
        <v>97</v>
      </c>
      <c r="I2" s="2">
        <v>50</v>
      </c>
      <c r="J2" s="2" t="s">
        <v>98</v>
      </c>
      <c r="K2" s="3" t="s">
        <v>99</v>
      </c>
      <c r="L2" s="3" t="s">
        <v>100</v>
      </c>
      <c r="M2" s="4"/>
      <c r="O2" s="5" t="s">
        <v>101</v>
      </c>
      <c r="P2" t="s">
        <v>102</v>
      </c>
      <c r="Q2" t="s">
        <v>103</v>
      </c>
      <c r="R2" t="s">
        <v>104</v>
      </c>
      <c r="S2" t="s">
        <v>105</v>
      </c>
    </row>
    <row r="3" spans="1:21">
      <c r="A3" s="20">
        <f>'NGZ formulier'!$C$67</f>
        <v>0</v>
      </c>
      <c r="B3" s="19"/>
      <c r="F3" t="s">
        <v>106</v>
      </c>
      <c r="G3" s="2" t="s">
        <v>107</v>
      </c>
      <c r="H3" s="2" t="s">
        <v>108</v>
      </c>
      <c r="I3" s="2">
        <v>44</v>
      </c>
      <c r="J3" s="2" t="s">
        <v>109</v>
      </c>
      <c r="K3" s="3" t="s">
        <v>99</v>
      </c>
      <c r="L3" s="3" t="s">
        <v>100</v>
      </c>
      <c r="M3" s="3"/>
      <c r="O3" s="5" t="s">
        <v>110</v>
      </c>
      <c r="P3" t="s">
        <v>111</v>
      </c>
      <c r="Q3" t="s">
        <v>112</v>
      </c>
      <c r="R3" t="s">
        <v>113</v>
      </c>
      <c r="S3" t="s">
        <v>114</v>
      </c>
    </row>
    <row r="4" spans="1:21">
      <c r="A4" s="21" t="b">
        <f>IF('NGZ formulier'!C71="DAG",DATEDIF(A2,A3,"d"),IF('NGZ formulier'!C71="WEEK",DATEDIF(A2,A3,"d")/7,IF('NGZ formulier'!C71="MAAND",DATEDIF(A2,A3,"d")/30.4166667,IF('NGZ formulier'!C71="JAAR",DATEDIF(A2,A3,"d")/365,IF('NGZ formulier'!C71="TOTAAL DUUR",'NGZ formulier'!C69)))))</f>
        <v>0</v>
      </c>
      <c r="B4" s="19"/>
      <c r="F4" t="s">
        <v>115</v>
      </c>
      <c r="G4" s="2" t="s">
        <v>116</v>
      </c>
      <c r="H4" s="2" t="s">
        <v>117</v>
      </c>
      <c r="I4" s="2">
        <v>44</v>
      </c>
      <c r="J4" s="2" t="s">
        <v>109</v>
      </c>
      <c r="K4" s="3" t="s">
        <v>99</v>
      </c>
      <c r="L4" s="3" t="s">
        <v>100</v>
      </c>
      <c r="M4" s="3"/>
      <c r="O4" s="5" t="s">
        <v>118</v>
      </c>
      <c r="P4" t="s">
        <v>119</v>
      </c>
      <c r="S4" t="s">
        <v>120</v>
      </c>
      <c r="T4" t="b" cm="1">
        <f t="array" ref="T4:U4">IF('NGZ formulier'!C39:D39=Referentie!S4,FALSE,TRUE)</f>
        <v>1</v>
      </c>
      <c r="U4" t="b">
        <v>1</v>
      </c>
    </row>
    <row r="5" spans="1:21">
      <c r="A5" s="22" t="b">
        <f>A4</f>
        <v>0</v>
      </c>
      <c r="B5" s="19"/>
      <c r="F5" t="s">
        <v>121</v>
      </c>
      <c r="G5" s="2" t="s">
        <v>122</v>
      </c>
      <c r="H5" s="2" t="s">
        <v>123</v>
      </c>
      <c r="I5" s="2">
        <v>44</v>
      </c>
      <c r="J5" s="2" t="s">
        <v>109</v>
      </c>
      <c r="K5" s="3" t="s">
        <v>99</v>
      </c>
      <c r="L5" s="3" t="s">
        <v>100</v>
      </c>
      <c r="M5" s="3"/>
      <c r="O5" s="5" t="s">
        <v>119</v>
      </c>
      <c r="P5" t="s">
        <v>124</v>
      </c>
    </row>
    <row r="6" spans="1:21">
      <c r="A6" s="19">
        <f>IF(NOT('NGZ formulier'!C71="TOTAAL DUUR"),(Referentie!A5*'NGZ formulier'!C69),'NGZ formulier'!C69)</f>
        <v>0</v>
      </c>
      <c r="B6" s="19"/>
      <c r="F6" t="s">
        <v>125</v>
      </c>
      <c r="G6" s="2" t="s">
        <v>126</v>
      </c>
      <c r="H6" s="2" t="s">
        <v>127</v>
      </c>
      <c r="I6" s="2">
        <v>44</v>
      </c>
      <c r="J6" s="2" t="s">
        <v>109</v>
      </c>
      <c r="K6" s="3" t="s">
        <v>99</v>
      </c>
      <c r="L6" s="3" t="s">
        <v>100</v>
      </c>
      <c r="M6" s="3"/>
      <c r="O6" s="5" t="s">
        <v>128</v>
      </c>
    </row>
    <row r="7" spans="1:21">
      <c r="A7" s="19"/>
      <c r="B7" s="19"/>
      <c r="F7" t="s">
        <v>129</v>
      </c>
      <c r="G7" s="2" t="s">
        <v>130</v>
      </c>
      <c r="H7" s="2" t="s">
        <v>131</v>
      </c>
      <c r="I7" s="2">
        <v>44</v>
      </c>
      <c r="J7" s="2" t="s">
        <v>109</v>
      </c>
      <c r="K7" s="3" t="s">
        <v>99</v>
      </c>
      <c r="L7" s="3" t="s">
        <v>100</v>
      </c>
      <c r="M7" s="3"/>
      <c r="O7" s="5" t="s">
        <v>132</v>
      </c>
    </row>
    <row r="8" spans="1:21" ht="15.75" thickBot="1">
      <c r="A8" s="19"/>
      <c r="B8" s="19"/>
      <c r="F8" t="s">
        <v>133</v>
      </c>
      <c r="G8" s="2" t="s">
        <v>134</v>
      </c>
      <c r="H8" s="2" t="s">
        <v>135</v>
      </c>
      <c r="I8" s="2">
        <v>41</v>
      </c>
      <c r="J8" s="2" t="s">
        <v>136</v>
      </c>
      <c r="K8" s="3" t="s">
        <v>99</v>
      </c>
      <c r="L8" s="3" t="s">
        <v>100</v>
      </c>
      <c r="M8" s="3"/>
      <c r="O8" s="6" t="s">
        <v>137</v>
      </c>
    </row>
    <row r="9" spans="1:21">
      <c r="A9" s="32" t="s">
        <v>138</v>
      </c>
      <c r="B9" s="19"/>
      <c r="F9" t="s">
        <v>139</v>
      </c>
      <c r="G9" s="2" t="s">
        <v>140</v>
      </c>
      <c r="H9" s="2" t="s">
        <v>141</v>
      </c>
      <c r="I9" s="2">
        <v>44</v>
      </c>
      <c r="J9" s="2" t="s">
        <v>109</v>
      </c>
      <c r="K9" s="3" t="s">
        <v>99</v>
      </c>
      <c r="L9" s="3" t="s">
        <v>100</v>
      </c>
      <c r="M9" s="3"/>
    </row>
    <row r="10" spans="1:21">
      <c r="A10" s="20">
        <f>'NGZ formulier'!$C$52-1</f>
        <v>-1</v>
      </c>
      <c r="F10" t="s">
        <v>142</v>
      </c>
      <c r="G10" s="2" t="s">
        <v>143</v>
      </c>
      <c r="H10" s="2" t="s">
        <v>144</v>
      </c>
      <c r="I10" s="2">
        <v>42</v>
      </c>
      <c r="J10" s="2" t="s">
        <v>145</v>
      </c>
      <c r="K10" s="3" t="s">
        <v>99</v>
      </c>
      <c r="L10" s="3" t="s">
        <v>100</v>
      </c>
      <c r="M10" s="3"/>
    </row>
    <row r="11" spans="1:21">
      <c r="A11" s="20">
        <f>'NGZ formulier'!$C$53</f>
        <v>0</v>
      </c>
      <c r="F11" t="s">
        <v>146</v>
      </c>
      <c r="G11" s="2" t="s">
        <v>147</v>
      </c>
      <c r="H11" s="2" t="s">
        <v>148</v>
      </c>
      <c r="I11" s="2">
        <v>54</v>
      </c>
      <c r="J11" s="2" t="s">
        <v>149</v>
      </c>
      <c r="K11" s="3" t="s">
        <v>99</v>
      </c>
      <c r="L11" s="3" t="s">
        <v>100</v>
      </c>
      <c r="M11" s="3"/>
    </row>
    <row r="12" spans="1:21">
      <c r="A12" s="21" t="b">
        <f>IF('NGZ formulier'!C57="DAG",DATEDIF(A10,A11,"d"),IF('NGZ formulier'!C57="WEEK",DATEDIF(A10,A11,"d")/7,IF('NGZ formulier'!C57="MAAND",DATEDIF(A10,A11,"d")/30.4166667,IF('NGZ formulier'!C57="JAAR",DATEDIF(A10,A11,"d")/365,IF('NGZ formulier'!C57="TOTAAL DUUR",'NGZ formulier'!C55)))))</f>
        <v>0</v>
      </c>
      <c r="G12" s="2" t="s">
        <v>150</v>
      </c>
      <c r="H12" s="2" t="s">
        <v>151</v>
      </c>
      <c r="I12" s="2">
        <v>54</v>
      </c>
      <c r="J12" s="2" t="s">
        <v>149</v>
      </c>
      <c r="K12" s="3" t="s">
        <v>99</v>
      </c>
      <c r="L12" s="3" t="s">
        <v>100</v>
      </c>
      <c r="M12" s="3"/>
    </row>
    <row r="13" spans="1:21">
      <c r="A13" s="22" t="b">
        <f>A12</f>
        <v>0</v>
      </c>
      <c r="G13" s="2" t="s">
        <v>152</v>
      </c>
      <c r="H13" s="2" t="s">
        <v>153</v>
      </c>
      <c r="I13" s="2">
        <v>54</v>
      </c>
      <c r="J13" s="2" t="s">
        <v>149</v>
      </c>
      <c r="K13" s="3" t="s">
        <v>99</v>
      </c>
      <c r="L13" s="3" t="s">
        <v>100</v>
      </c>
      <c r="M13" s="3"/>
    </row>
    <row r="14" spans="1:21">
      <c r="A14" s="19">
        <f>IF(NOT('NGZ formulier'!C57="TOTAAL DUUR"),(Referentie!A13*'NGZ formulier'!C55),'NGZ formulier'!C55)</f>
        <v>0</v>
      </c>
      <c r="G14" s="2" t="s">
        <v>154</v>
      </c>
      <c r="H14" s="2" t="s">
        <v>155</v>
      </c>
      <c r="I14" s="2">
        <v>54</v>
      </c>
      <c r="J14" s="2" t="s">
        <v>149</v>
      </c>
      <c r="K14" s="3" t="s">
        <v>99</v>
      </c>
      <c r="L14" s="3" t="s">
        <v>100</v>
      </c>
      <c r="M14" s="3"/>
    </row>
    <row r="15" spans="1:21">
      <c r="G15" s="2" t="s">
        <v>156</v>
      </c>
      <c r="H15" s="2" t="s">
        <v>157</v>
      </c>
      <c r="I15" s="2">
        <v>45</v>
      </c>
      <c r="J15" s="2" t="s">
        <v>158</v>
      </c>
      <c r="K15" s="3" t="s">
        <v>99</v>
      </c>
      <c r="L15" s="3" t="s">
        <v>100</v>
      </c>
      <c r="M15" s="3"/>
    </row>
    <row r="16" spans="1:21">
      <c r="G16" s="2" t="s">
        <v>159</v>
      </c>
      <c r="H16" s="2" t="s">
        <v>160</v>
      </c>
      <c r="I16" s="2">
        <v>45</v>
      </c>
      <c r="J16" s="2" t="s">
        <v>158</v>
      </c>
      <c r="K16" s="3" t="s">
        <v>99</v>
      </c>
      <c r="L16" s="3" t="s">
        <v>100</v>
      </c>
      <c r="M16" s="3"/>
    </row>
    <row r="17" spans="6:15">
      <c r="G17" s="2" t="s">
        <v>161</v>
      </c>
      <c r="H17" s="2" t="s">
        <v>162</v>
      </c>
      <c r="I17" s="2">
        <v>45</v>
      </c>
      <c r="J17" s="2" t="s">
        <v>158</v>
      </c>
      <c r="K17" s="3" t="s">
        <v>99</v>
      </c>
      <c r="L17" s="3" t="s">
        <v>100</v>
      </c>
      <c r="M17" s="3"/>
    </row>
    <row r="18" spans="6:15">
      <c r="G18" s="2" t="s">
        <v>163</v>
      </c>
      <c r="H18" s="2" t="s">
        <v>164</v>
      </c>
      <c r="I18" s="2">
        <v>45</v>
      </c>
      <c r="J18" s="2" t="s">
        <v>158</v>
      </c>
      <c r="K18" s="3" t="s">
        <v>99</v>
      </c>
      <c r="L18" s="3" t="s">
        <v>100</v>
      </c>
      <c r="M18" s="3"/>
    </row>
    <row r="19" spans="6:15">
      <c r="G19" s="2" t="s">
        <v>165</v>
      </c>
      <c r="H19" s="2" t="s">
        <v>166</v>
      </c>
      <c r="I19" s="2">
        <v>40</v>
      </c>
      <c r="J19" s="2" t="s">
        <v>167</v>
      </c>
      <c r="K19" s="3" t="s">
        <v>99</v>
      </c>
      <c r="L19" s="3" t="s">
        <v>100</v>
      </c>
      <c r="M19" s="3"/>
    </row>
    <row r="20" spans="6:15">
      <c r="G20" s="2" t="s">
        <v>168</v>
      </c>
      <c r="H20" s="2" t="s">
        <v>169</v>
      </c>
      <c r="I20" s="2">
        <v>54</v>
      </c>
      <c r="J20" s="2" t="s">
        <v>149</v>
      </c>
      <c r="K20" s="3" t="s">
        <v>99</v>
      </c>
      <c r="L20" s="3" t="s">
        <v>100</v>
      </c>
      <c r="M20" s="3"/>
    </row>
    <row r="21" spans="6:15">
      <c r="G21" s="2" t="s">
        <v>170</v>
      </c>
      <c r="H21" s="2" t="s">
        <v>171</v>
      </c>
      <c r="I21" s="2">
        <v>46</v>
      </c>
      <c r="J21" s="2" t="s">
        <v>172</v>
      </c>
      <c r="K21" s="3"/>
      <c r="L21" s="3" t="s">
        <v>100</v>
      </c>
      <c r="M21" s="3"/>
    </row>
    <row r="22" spans="6:15">
      <c r="G22" s="2" t="s">
        <v>173</v>
      </c>
      <c r="H22" s="2" t="s">
        <v>174</v>
      </c>
      <c r="I22" s="2">
        <v>44</v>
      </c>
      <c r="J22" s="2" t="s">
        <v>109</v>
      </c>
      <c r="K22" s="3" t="s">
        <v>99</v>
      </c>
      <c r="L22" s="3" t="s">
        <v>100</v>
      </c>
      <c r="M22" s="3"/>
    </row>
    <row r="23" spans="6:15">
      <c r="G23" s="2" t="s">
        <v>175</v>
      </c>
      <c r="H23" s="2" t="s">
        <v>176</v>
      </c>
      <c r="I23" s="2">
        <v>45</v>
      </c>
      <c r="J23" s="2" t="s">
        <v>158</v>
      </c>
      <c r="K23" s="3" t="s">
        <v>99</v>
      </c>
      <c r="L23" s="3" t="s">
        <v>100</v>
      </c>
      <c r="M23" s="3"/>
    </row>
    <row r="24" spans="6:15">
      <c r="G24" s="36" t="s">
        <v>177</v>
      </c>
      <c r="H24" s="2" t="s">
        <v>178</v>
      </c>
      <c r="I24" s="2">
        <v>50</v>
      </c>
      <c r="J24" s="2" t="s">
        <v>98</v>
      </c>
      <c r="K24" s="3" t="s">
        <v>99</v>
      </c>
      <c r="L24" s="3" t="s">
        <v>100</v>
      </c>
      <c r="M24" s="4"/>
    </row>
    <row r="25" spans="6:15">
      <c r="G25" s="36" t="s">
        <v>179</v>
      </c>
      <c r="H25" s="2" t="s">
        <v>180</v>
      </c>
      <c r="I25" s="2">
        <v>43</v>
      </c>
      <c r="J25" s="2" t="s">
        <v>181</v>
      </c>
      <c r="K25" s="3"/>
      <c r="L25" s="37" t="s">
        <v>100</v>
      </c>
      <c r="M25" s="4"/>
    </row>
    <row r="26" spans="6:15">
      <c r="G26" s="36" t="s">
        <v>182</v>
      </c>
      <c r="H26" s="2" t="s">
        <v>183</v>
      </c>
      <c r="I26" s="2">
        <v>43</v>
      </c>
      <c r="J26" s="2" t="s">
        <v>184</v>
      </c>
      <c r="K26" s="3" t="s">
        <v>99</v>
      </c>
      <c r="L26" s="37" t="s">
        <v>100</v>
      </c>
      <c r="M26" s="4"/>
    </row>
    <row r="27" spans="6:15" ht="45">
      <c r="F27" s="34"/>
      <c r="G27" s="36" t="s">
        <v>185</v>
      </c>
      <c r="H27" s="2" t="s">
        <v>186</v>
      </c>
      <c r="I27" s="3">
        <v>47</v>
      </c>
      <c r="J27" t="s">
        <v>187</v>
      </c>
      <c r="K27" t="s">
        <v>128</v>
      </c>
      <c r="L27" s="3" t="s">
        <v>111</v>
      </c>
      <c r="M27" s="35"/>
    </row>
    <row r="28" spans="6:15" ht="30">
      <c r="F28" s="34"/>
      <c r="G28" s="36" t="s">
        <v>188</v>
      </c>
      <c r="H28" s="2" t="s">
        <v>189</v>
      </c>
      <c r="I28" s="3">
        <v>47</v>
      </c>
      <c r="J28" t="s">
        <v>187</v>
      </c>
      <c r="K28" s="3" t="s">
        <v>99</v>
      </c>
      <c r="L28" t="s">
        <v>100</v>
      </c>
      <c r="M28" s="38"/>
      <c r="O28" s="35"/>
    </row>
    <row r="29" spans="6:15" ht="30">
      <c r="F29" s="34"/>
      <c r="G29" s="36" t="s">
        <v>190</v>
      </c>
      <c r="H29" s="2" t="s">
        <v>191</v>
      </c>
      <c r="I29" s="3">
        <v>47</v>
      </c>
      <c r="J29" t="s">
        <v>187</v>
      </c>
      <c r="K29" t="s">
        <v>128</v>
      </c>
      <c r="L29" s="3" t="s">
        <v>111</v>
      </c>
      <c r="M29" s="35"/>
    </row>
    <row r="30" spans="6:15" ht="30">
      <c r="F30" s="34"/>
      <c r="G30" s="36" t="s">
        <v>192</v>
      </c>
      <c r="H30" s="2" t="s">
        <v>193</v>
      </c>
      <c r="I30" s="3">
        <v>47</v>
      </c>
      <c r="J30" t="s">
        <v>187</v>
      </c>
      <c r="K30" t="s">
        <v>128</v>
      </c>
      <c r="L30" s="3" t="s">
        <v>111</v>
      </c>
      <c r="M30" s="35"/>
    </row>
    <row r="31" spans="6:15" ht="30">
      <c r="F31" s="34"/>
      <c r="G31" s="36" t="s">
        <v>194</v>
      </c>
      <c r="H31" s="2" t="s">
        <v>195</v>
      </c>
      <c r="I31" s="3">
        <v>47</v>
      </c>
      <c r="J31" t="s">
        <v>187</v>
      </c>
      <c r="K31" t="s">
        <v>128</v>
      </c>
      <c r="L31" s="3" t="s">
        <v>111</v>
      </c>
      <c r="M31" s="35"/>
    </row>
    <row r="32" spans="6:15" ht="30">
      <c r="F32" s="34"/>
      <c r="G32" s="36" t="s">
        <v>196</v>
      </c>
      <c r="H32" s="2" t="s">
        <v>197</v>
      </c>
      <c r="I32" s="3">
        <v>47</v>
      </c>
      <c r="J32" t="s">
        <v>187</v>
      </c>
      <c r="K32" t="s">
        <v>128</v>
      </c>
      <c r="L32" s="3" t="s">
        <v>111</v>
      </c>
      <c r="M32" s="35"/>
    </row>
    <row r="33" spans="6:15">
      <c r="F33" s="34"/>
      <c r="G33" s="36" t="s">
        <v>198</v>
      </c>
      <c r="H33" s="2" t="s">
        <v>199</v>
      </c>
      <c r="I33" s="3">
        <v>47</v>
      </c>
      <c r="J33" t="s">
        <v>187</v>
      </c>
      <c r="K33" t="s">
        <v>128</v>
      </c>
      <c r="L33" s="3" t="s">
        <v>111</v>
      </c>
      <c r="M33" s="35"/>
    </row>
    <row r="34" spans="6:15">
      <c r="F34" s="34"/>
      <c r="G34" s="36" t="s">
        <v>200</v>
      </c>
      <c r="H34" s="2" t="s">
        <v>201</v>
      </c>
      <c r="I34" s="3">
        <v>48</v>
      </c>
      <c r="J34" t="s">
        <v>202</v>
      </c>
      <c r="K34" t="s">
        <v>128</v>
      </c>
      <c r="L34" s="3" t="s">
        <v>111</v>
      </c>
      <c r="M34" s="35"/>
    </row>
    <row r="35" spans="6:15">
      <c r="F35" s="34"/>
      <c r="G35" s="36" t="s">
        <v>203</v>
      </c>
      <c r="H35" s="2" t="s">
        <v>204</v>
      </c>
      <c r="I35" s="3">
        <v>48</v>
      </c>
      <c r="J35" t="s">
        <v>202</v>
      </c>
      <c r="K35" t="s">
        <v>128</v>
      </c>
      <c r="L35" s="3" t="s">
        <v>111</v>
      </c>
      <c r="M35" s="35"/>
    </row>
    <row r="36" spans="6:15" ht="30">
      <c r="F36" s="34"/>
      <c r="G36" s="36" t="s">
        <v>205</v>
      </c>
      <c r="H36" s="2" t="s">
        <v>206</v>
      </c>
      <c r="I36" s="3">
        <v>49</v>
      </c>
      <c r="J36" t="s">
        <v>207</v>
      </c>
      <c r="K36" s="3" t="s">
        <v>99</v>
      </c>
      <c r="L36" t="s">
        <v>100</v>
      </c>
      <c r="M36" s="35"/>
      <c r="O36" s="35"/>
    </row>
    <row r="37" spans="6:15">
      <c r="G37" s="36" t="s">
        <v>208</v>
      </c>
      <c r="H37" s="2" t="s">
        <v>209</v>
      </c>
      <c r="L37" s="3"/>
      <c r="M37" s="35"/>
    </row>
  </sheetData>
  <sheetProtection algorithmName="SHA-512" hashValue="WQc1De6M0KI6SmG0SpQOuoTgU++5RtLzGYNq7iOdTtloEoGzBjPjrwdjuHVIVhBhSCyipiR2zWcUhe4dgEQvlw==" saltValue="cM3+Q5KmUk+7SN67rK4/Eg==" spinCount="100000" sheet="1" objects="1" scenarios="1"/>
  <phoneticPr fontId="1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tle4 xmlns="b099e679-cfb0-44bb-992d-d6fa683e8247" xsi:nil="true"/>
    <Title3 xmlns="b099e679-cfb0-44bb-992d-d6fa683e8247" xsi:nil="true"/>
    <Title2 xmlns="b099e679-cfb0-44bb-992d-d6fa683e8247" xsi:nil="true"/>
    <Title1 xmlns="b099e679-cfb0-44bb-992d-d6fa683e8247" xsi:nil="true"/>
    <Title0 xmlns="b099e679-cfb0-44bb-992d-d6fa683e8247" xsi:nil="true"/>
    <lcf76f155ced4ddcb4097134ff3c332f xmlns="b099e679-cfb0-44bb-992d-d6fa683e82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E3F7682F29864F97F548D8D3F07DEE" ma:contentTypeVersion="15" ma:contentTypeDescription="Een nieuw document maken." ma:contentTypeScope="" ma:versionID="0af886befd17cea2489df68401446dee">
  <xsd:schema xmlns:xsd="http://www.w3.org/2001/XMLSchema" xmlns:xs="http://www.w3.org/2001/XMLSchema" xmlns:p="http://schemas.microsoft.com/office/2006/metadata/properties" xmlns:ns2="b099e679-cfb0-44bb-992d-d6fa683e8247" targetNamespace="http://schemas.microsoft.com/office/2006/metadata/properties" ma:root="true" ma:fieldsID="9a9d87da13302e541aef9c67fd61e068" ns2:_="">
    <xsd:import namespace="b099e679-cfb0-44bb-992d-d6fa683e8247"/>
    <xsd:element name="properties">
      <xsd:complexType>
        <xsd:sequence>
          <xsd:element name="documentManagement">
            <xsd:complexType>
              <xsd:all>
                <xsd:element ref="ns2:Title0" minOccurs="0"/>
                <xsd:element ref="ns2:Title1" minOccurs="0"/>
                <xsd:element ref="ns2:Title2" minOccurs="0"/>
                <xsd:element ref="ns2:Title3" minOccurs="0"/>
                <xsd:element ref="ns2:Title4"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99e679-cfb0-44bb-992d-d6fa683e8247"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Title1" ma:index="9" nillable="true" ma:displayName="Title" ma:description="" ma:internalName="Title1">
      <xsd:simpleType>
        <xsd:restriction base="dms:Text">
          <xsd:maxLength value="255"/>
        </xsd:restriction>
      </xsd:simpleType>
    </xsd:element>
    <xsd:element name="Title2" ma:index="10" nillable="true" ma:displayName="Title" ma:description="" ma:internalName="Title2">
      <xsd:simpleType>
        <xsd:restriction base="dms:Text">
          <xsd:maxLength value="255"/>
        </xsd:restriction>
      </xsd:simpleType>
    </xsd:element>
    <xsd:element name="Title3" ma:index="11" nillable="true" ma:displayName="Title" ma:description="" ma:internalName="Title3">
      <xsd:simpleType>
        <xsd:restriction base="dms:Text">
          <xsd:maxLength value="255"/>
        </xsd:restriction>
      </xsd:simpleType>
    </xsd:element>
    <xsd:element name="Title4" ma:index="12" nillable="true" ma:displayName="Title" ma:description="" ma:internalName="Title4">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881FD-4488-403B-8D47-E8C1C9F42A62}"/>
</file>

<file path=customXml/itemProps2.xml><?xml version="1.0" encoding="utf-8"?>
<ds:datastoreItem xmlns:ds="http://schemas.openxmlformats.org/officeDocument/2006/customXml" ds:itemID="{C8D0A42F-AC8B-4B1F-8A61-54903854EF00}"/>
</file>

<file path=customXml/itemProps3.xml><?xml version="1.0" encoding="utf-8"?>
<ds:datastoreItem xmlns:ds="http://schemas.openxmlformats.org/officeDocument/2006/customXml" ds:itemID="{C48F77EE-C819-4B63-8D3E-C1D7D1883A8E}"/>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Jongh, Astrid de</dc:creator>
  <cp:keywords/>
  <dc:description/>
  <cp:lastModifiedBy>Werken - Broekman, Roos van de</cp:lastModifiedBy>
  <cp:revision/>
  <dcterms:created xsi:type="dcterms:W3CDTF">2023-03-29T10:41:41Z</dcterms:created>
  <dcterms:modified xsi:type="dcterms:W3CDTF">2026-04-20T10:03:51Z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0x010100F8E3F7682F29864F97F548D8D3F07DEE</vt:lpwstr>
  </property>
  <property fmtid="{D5CDD505-2E9C-101B-9397-08002B2CF9AE}" pid="3" name="MediaServiceImageTags">
    <vt:lpwstr/>
  </property>
</Properties>
</file>