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Vertrouwelijk\TBDVL\KM MO\JEUGD\Productenboek en codes\"/>
    </mc:Choice>
  </mc:AlternateContent>
  <xr:revisionPtr revIDLastSave="0" documentId="13_ncr:1_{B4680BD4-25A5-4272-A052-20273818753D}" xr6:coauthVersionLast="47" xr6:coauthVersionMax="47" xr10:uidLastSave="{00000000-0000-0000-0000-000000000000}"/>
  <bookViews>
    <workbookView xWindow="28692" yWindow="-108" windowWidth="29016" windowHeight="15696" xr2:uid="{041FE3F8-2D63-4769-910D-51A9E0E3B044}"/>
  </bookViews>
  <sheets>
    <sheet name="NGZ formulier" sheetId="1" r:id="rId1"/>
    <sheet name="Referentie" sheetId="2" state="hidden" r:id="rId2"/>
  </sheets>
  <definedNames>
    <definedName name="_xlnm.Print_Area" localSheetId="0">'NGZ formulier'!$B$2:$D$99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6" i="1" l="1"/>
  <c r="B95" i="1"/>
  <c r="A12" i="2"/>
  <c r="A11" i="2"/>
  <c r="A10" i="2"/>
  <c r="C50" i="1" l="1"/>
  <c r="C53" i="1"/>
  <c r="C67" i="1" l="1"/>
  <c r="C64" i="1" l="1"/>
  <c r="A13" i="2" l="1"/>
  <c r="A3" i="2"/>
  <c r="A2" i="2"/>
  <c r="A4" i="2" l="1"/>
  <c r="A5" i="2" s="1"/>
  <c r="A6" i="2" s="1"/>
  <c r="C58" i="1" s="1"/>
  <c r="C59" i="1" s="1"/>
  <c r="A14" i="2"/>
  <c r="C72" i="1" s="1"/>
  <c r="C73" i="1" s="1"/>
</calcChain>
</file>

<file path=xl/sharedStrings.xml><?xml version="1.0" encoding="utf-8"?>
<sst xmlns="http://schemas.openxmlformats.org/spreadsheetml/2006/main" count="338" uniqueCount="199">
  <si>
    <t>Aanvraag niet-gecontracteerde jeugdhulp (NGZ)</t>
  </si>
  <si>
    <t>Voorwaarden</t>
  </si>
  <si>
    <t>Gaat u akkoord met de NGZ voorwaarden zoals op de site?</t>
  </si>
  <si>
    <t>Gaat u akkoord met de VNG inkoopvoorwaarden zoals op de site?</t>
  </si>
  <si>
    <t>Gaat u akkoord met het declaratie- en administratieprotocol zoals op de site?</t>
  </si>
  <si>
    <t>Persoonlijke gegevens jeugdige</t>
  </si>
  <si>
    <t>Voor- en achternaam</t>
  </si>
  <si>
    <t>Geboortedatum</t>
  </si>
  <si>
    <t>BSN</t>
  </si>
  <si>
    <t xml:space="preserve">Ja </t>
  </si>
  <si>
    <t>Nee</t>
  </si>
  <si>
    <t>Baarle-Nassau</t>
  </si>
  <si>
    <t>Dongen</t>
  </si>
  <si>
    <t>Gilze-Rijen</t>
  </si>
  <si>
    <t>Goirle</t>
  </si>
  <si>
    <t>Heusden</t>
  </si>
  <si>
    <t>Hilvarenbeek</t>
  </si>
  <si>
    <t>Loon op Zand</t>
  </si>
  <si>
    <t>Oisterwijk</t>
  </si>
  <si>
    <t>Tilburg</t>
  </si>
  <si>
    <t>Waalwijk</t>
  </si>
  <si>
    <t>Alphen-Chaam</t>
  </si>
  <si>
    <t>NGZ01</t>
  </si>
  <si>
    <t>NGZ segment 1 Hoog specialistisch</t>
  </si>
  <si>
    <t>Maatwerkarrangementen Jeugdwet</t>
  </si>
  <si>
    <t>Euro's</t>
  </si>
  <si>
    <t>Totaal binnen geldigheidsduur beschikking</t>
  </si>
  <si>
    <t>NGZ02</t>
  </si>
  <si>
    <t>NGZ segment 2 Pleegzorg</t>
  </si>
  <si>
    <t>Jeugdhulp verblijf (excl. beh)</t>
  </si>
  <si>
    <t>NGZ03</t>
  </si>
  <si>
    <t>NGZ segment 2 Gezinshuis</t>
  </si>
  <si>
    <t>NGZ04</t>
  </si>
  <si>
    <t>NGZ segment 2 Woonleefgroep</t>
  </si>
  <si>
    <t>NGZ05</t>
  </si>
  <si>
    <t>NGZ segment 2 Kamertraining</t>
  </si>
  <si>
    <t>NGZ06</t>
  </si>
  <si>
    <t>NGZ segment 2 Fasehuis</t>
  </si>
  <si>
    <t>NGZ07</t>
  </si>
  <si>
    <t>NGZ segment 3 Dagbegeleiding</t>
  </si>
  <si>
    <t>Dagbehandeling</t>
  </si>
  <si>
    <t>NGZ08</t>
  </si>
  <si>
    <t>NGZ segment 3 Respijtzorg</t>
  </si>
  <si>
    <t>NGZ09</t>
  </si>
  <si>
    <t>NGZ segment 3 Vervoer</t>
  </si>
  <si>
    <t>Vervoerdiensten</t>
  </si>
  <si>
    <t>NGZ10</t>
  </si>
  <si>
    <t xml:space="preserve">NGZ segment 4 GGZ Hoog specialistisch </t>
  </si>
  <si>
    <t>Jeugd-ggz</t>
  </si>
  <si>
    <t>NGZ11</t>
  </si>
  <si>
    <t xml:space="preserve">NGZ segment 4 GGZ specialistisch </t>
  </si>
  <si>
    <t>NGZ12</t>
  </si>
  <si>
    <t>NGZ segment 4 GGZ Begeleiding</t>
  </si>
  <si>
    <t>NGZ13</t>
  </si>
  <si>
    <t>NGZ segment 4 Medicatiecontrole</t>
  </si>
  <si>
    <t>NGZ14</t>
  </si>
  <si>
    <t>NGZ segment 4 JOH behandeling</t>
  </si>
  <si>
    <t>Jeugdhulp ambulant</t>
  </si>
  <si>
    <t>NGZ15</t>
  </si>
  <si>
    <t>NGZ segment 4 JOH begeleiding</t>
  </si>
  <si>
    <t>NGZ16</t>
  </si>
  <si>
    <t>NGZ segment 4 GHZ behandeling</t>
  </si>
  <si>
    <t>NGZ17</t>
  </si>
  <si>
    <t>NGZ segment 4 GHZ begeleiding</t>
  </si>
  <si>
    <t>NGZ18</t>
  </si>
  <si>
    <t>NGZ segment 4 Verzorging</t>
  </si>
  <si>
    <t>Persoonlijke verzorging</t>
  </si>
  <si>
    <t>NGZ19</t>
  </si>
  <si>
    <t>NGZ segment 4 Vaktherapie</t>
  </si>
  <si>
    <t>NGZ21</t>
  </si>
  <si>
    <t>NGZ Beschermd wonen</t>
  </si>
  <si>
    <t>NGZ22</t>
  </si>
  <si>
    <t>NGZ Dyslexie</t>
  </si>
  <si>
    <t>Minuten</t>
  </si>
  <si>
    <t>Uren</t>
  </si>
  <si>
    <t>Dagdelen</t>
  </si>
  <si>
    <t>Etmalen</t>
  </si>
  <si>
    <t>Jaar</t>
  </si>
  <si>
    <t>Stuks (output)</t>
  </si>
  <si>
    <t>Euros's</t>
  </si>
  <si>
    <t>Stuks (inspanning)</t>
  </si>
  <si>
    <t>ID gecontroleerd</t>
  </si>
  <si>
    <t>Gemeente woonplaatsbeginsel</t>
  </si>
  <si>
    <t>Naam verwijzer</t>
  </si>
  <si>
    <t>AGB verwijzer (indien bekend)</t>
  </si>
  <si>
    <t>Toegang</t>
  </si>
  <si>
    <t>Rechtbank</t>
  </si>
  <si>
    <t>GI</t>
  </si>
  <si>
    <t>Type verwijzer</t>
  </si>
  <si>
    <t>Postcode en woonplaats</t>
  </si>
  <si>
    <t>Relatie tot jeugdige</t>
  </si>
  <si>
    <t>Moeder</t>
  </si>
  <si>
    <t>Vader</t>
  </si>
  <si>
    <t>Voogd</t>
  </si>
  <si>
    <t>Gezagsdrager 2</t>
  </si>
  <si>
    <t>Gezagsdrager 1</t>
  </si>
  <si>
    <t>Advies RET</t>
  </si>
  <si>
    <t>Wijziging woonplaatsbeginsel</t>
  </si>
  <si>
    <t>Cultuurgebonden</t>
  </si>
  <si>
    <t>Aanbod niet beschikbaar</t>
  </si>
  <si>
    <t>PGB is geen optie</t>
  </si>
  <si>
    <t>Anders</t>
  </si>
  <si>
    <t>Is het RET geconsulteerd</t>
  </si>
  <si>
    <t>Reden NGZ</t>
  </si>
  <si>
    <t>Productcode</t>
  </si>
  <si>
    <t>Productomschrijving</t>
  </si>
  <si>
    <t>Begindatum</t>
  </si>
  <si>
    <t>Einddatum</t>
  </si>
  <si>
    <t>Naam jeugdhulpaanbieder</t>
  </si>
  <si>
    <t>Naam contactpersoon</t>
  </si>
  <si>
    <t>E-mailadres</t>
  </si>
  <si>
    <t>Telefoonnummer</t>
  </si>
  <si>
    <r>
      <t xml:space="preserve">Adres </t>
    </r>
    <r>
      <rPr>
        <i/>
        <sz val="11"/>
        <color theme="1"/>
        <rFont val="Calibri"/>
        <family val="2"/>
        <scheme val="minor"/>
      </rPr>
      <t>(straatnaam en huisnummer)</t>
    </r>
  </si>
  <si>
    <t>Kvk-nummer</t>
  </si>
  <si>
    <t>AGB-code (van de onderneming)</t>
  </si>
  <si>
    <t>IBAN rekeningnummer</t>
  </si>
  <si>
    <t>Mailadres financiële administratie</t>
  </si>
  <si>
    <t>Opmerkingen</t>
  </si>
  <si>
    <t>SKJ registratienummer</t>
  </si>
  <si>
    <t>BIG registratienummer</t>
  </si>
  <si>
    <r>
      <t xml:space="preserve">Gegevens jeugdhulp aanbieder
</t>
    </r>
    <r>
      <rPr>
        <sz val="11"/>
        <color theme="0"/>
        <rFont val="Calibri"/>
        <family val="2"/>
        <scheme val="minor"/>
      </rPr>
      <t>Als u niet geregistreerd (AGB/SKJ/BIG) bent, kunt u hier bij opmerking uitleggen waarom een registratie voor de door u te leveren jeugdhulp niet noodzakelijk is.</t>
    </r>
  </si>
  <si>
    <t>Naam</t>
  </si>
  <si>
    <r>
      <t xml:space="preserve">Contactgegevens aanvrager
</t>
    </r>
    <r>
      <rPr>
        <i/>
        <sz val="11"/>
        <color theme="0"/>
        <rFont val="Calibri"/>
        <family val="2"/>
        <scheme val="minor"/>
      </rPr>
      <t>Gegevens contactpersoon van de Toegang of GI</t>
    </r>
  </si>
  <si>
    <t>In te vullen door Regio Hart van Brabant</t>
  </si>
  <si>
    <t>Datum ontvangst formulier</t>
  </si>
  <si>
    <t>Bekend binnen HvB</t>
  </si>
  <si>
    <t>Toelichting NGZ</t>
  </si>
  <si>
    <t>Tarief per eenheid</t>
  </si>
  <si>
    <t>Eenheid</t>
  </si>
  <si>
    <t>Frequentie</t>
  </si>
  <si>
    <t>Volume</t>
  </si>
  <si>
    <t>Berekend tarief totaal duur</t>
  </si>
  <si>
    <t>Totaal duur</t>
  </si>
  <si>
    <t>Dag</t>
  </si>
  <si>
    <t>Maand</t>
  </si>
  <si>
    <t>Referentienummer aanbieder (indien bekend)</t>
  </si>
  <si>
    <t>Volume binnen looptijd</t>
  </si>
  <si>
    <t>Week</t>
  </si>
  <si>
    <t>Looptijd</t>
  </si>
  <si>
    <t xml:space="preserve">Bankbewijs meegestuurd </t>
  </si>
  <si>
    <t>Werkzaam bij</t>
  </si>
  <si>
    <t>ZMTW1</t>
  </si>
  <si>
    <t>NGZ oude inkoop maatwerk</t>
  </si>
  <si>
    <t>Product 1</t>
  </si>
  <si>
    <t>Product 2</t>
  </si>
  <si>
    <t>NGZ oude inkoop regulier</t>
  </si>
  <si>
    <r>
      <t xml:space="preserve">Motivatie van de aanvraag
</t>
    </r>
    <r>
      <rPr>
        <i/>
        <sz val="11"/>
        <color theme="0"/>
        <rFont val="Calibri"/>
        <family val="2"/>
        <scheme val="minor"/>
      </rPr>
      <t>Licht toe waarom de inzet van NGZ noodzakelijk is en welke stappen gezet zijn conform het beoordelingskader. Wie is bij de afweging om NGZ in te zetten betrokken, bijv. leidinggevende, collega, kwaliteitsmedewerkers, contractmanagers of regionaal expertiseteam (RET)? Wat zijn hun bevindingen/adviezen?</t>
    </r>
    <r>
      <rPr>
        <b/>
        <sz val="11"/>
        <color theme="0"/>
        <rFont val="Calibri"/>
        <family val="2"/>
        <scheme val="minor"/>
      </rPr>
      <t xml:space="preserve"> </t>
    </r>
  </si>
  <si>
    <t>Ja</t>
  </si>
  <si>
    <r>
      <t xml:space="preserve">Aangevraagde jeugdhulp
</t>
    </r>
    <r>
      <rPr>
        <sz val="11"/>
        <color theme="0"/>
        <rFont val="Calibri"/>
        <family val="2"/>
        <scheme val="minor"/>
      </rPr>
      <t>Selecteer de juiste productomschrijving, eenheid en frequentie en vul de overige verplichte velden in</t>
    </r>
    <r>
      <rPr>
        <i/>
        <sz val="11"/>
        <color theme="0"/>
        <rFont val="Calibri"/>
        <family val="2"/>
        <scheme val="minor"/>
      </rPr>
      <t>. Het totale budget binnen de periode wordt dan automatisch berekend.  Vanaf 2023 wordt alle NGZ zorg toegewezen op nieuwe NGZ producten met een omvang in euro's totaal duur beschikking. NGZ zorg die start vóór 2023 valt onder de oude inkoop en vul dan het veld Afwijkend product</t>
    </r>
  </si>
  <si>
    <t>Nee, stuur dan een bankbewijs mee</t>
  </si>
  <si>
    <r>
      <t>Dit formulier gebruik je als je zorg wilt inzetten van een niet-gecontracteerde jeugdhulpaanbieder of van een jeugdhulpaanbieder die wel gecontracteerd is, maar niet voor het gewenste product. Lees eerst de webpagina over NGZ op www.zorginregiohartvanbrabant.nl voor meer informatie over NGZ binnen de regio Hart van Brabant (HvB).
Formulier ingevuld? Stuur dan een e-mail naar inkoopjeugdhvb@tilburg.nl met in het onderwerp NGZ aanvraag (naam zorgaanbieder) (naam jeugdige) voor een zo snel mogelijk verwerking.</t>
    </r>
    <r>
      <rPr>
        <b/>
        <sz val="11"/>
        <color theme="1"/>
        <rFont val="Calibri"/>
        <family val="2"/>
        <scheme val="minor"/>
      </rPr>
      <t xml:space="preserve"> 
Let op: alle blauwe velden moeten in ieder geval gevuld zijn om de NGZ aanvraag in behandeling te kunnen nemen</t>
    </r>
  </si>
  <si>
    <t>Verwijzer</t>
  </si>
  <si>
    <r>
      <t xml:space="preserve">Gegevens gezagsdragers (ouder(s)/voogd)
</t>
    </r>
    <r>
      <rPr>
        <i/>
        <sz val="11"/>
        <color theme="0"/>
        <rFont val="Calibri"/>
        <family val="2"/>
        <scheme val="minor"/>
      </rPr>
      <t>Let op!: Indien gezaghebbende ouders ieder op een ander adres wonen dan beide gegevens invullen. Er moet minimaal één gezagsdrager ingevuld zijn</t>
    </r>
  </si>
  <si>
    <t>47A01</t>
  </si>
  <si>
    <t>Jeugdreclassering</t>
  </si>
  <si>
    <t>47A02</t>
  </si>
  <si>
    <t>Voorbereiding gedragsbeïnvloedende maatregel: outputgericht</t>
  </si>
  <si>
    <t>47A03</t>
  </si>
  <si>
    <t>Gedragsbeïnvloedende maatregel: outputgericht</t>
  </si>
  <si>
    <t>47A04</t>
  </si>
  <si>
    <t>ITB-Criem: outputgericht</t>
  </si>
  <si>
    <t>47A05</t>
  </si>
  <si>
    <t>ITB-Harde kern: outputgericht</t>
  </si>
  <si>
    <t>47A06</t>
  </si>
  <si>
    <t>Samenloop: outputgericht</t>
  </si>
  <si>
    <t>47A07</t>
  </si>
  <si>
    <t>STP training- en scholingsprogramma: outputgericht</t>
  </si>
  <si>
    <t>47LVB</t>
  </si>
  <si>
    <t xml:space="preserve">JB en JR Toeslag LVB </t>
  </si>
  <si>
    <t>48A01</t>
  </si>
  <si>
    <t>Ondertoezichtstelling jaar 1: outputgericht</t>
  </si>
  <si>
    <t>48A02</t>
  </si>
  <si>
    <t>Ondertoezichtstelling jaar 2 en verder: outputgericht</t>
  </si>
  <si>
    <t>48A03</t>
  </si>
  <si>
    <t>Voogdij: outputgericht</t>
  </si>
  <si>
    <t>48A07</t>
  </si>
  <si>
    <t>Voorlopige Voogdij: outputgericht</t>
  </si>
  <si>
    <t>48C01</t>
  </si>
  <si>
    <t>LET: Ondertoezichtstelling jaar 1: outputgericht</t>
  </si>
  <si>
    <t>48C02</t>
  </si>
  <si>
    <t>LET: Ondertoezichtstelling jaar 2 en verder: outputgericht</t>
  </si>
  <si>
    <t>48C03</t>
  </si>
  <si>
    <t xml:space="preserve">LET: Voogdij: outputgericht </t>
  </si>
  <si>
    <t>48C07</t>
  </si>
  <si>
    <t>LET: Voorlopige Voogdij: outputgericht</t>
  </si>
  <si>
    <t>48LVB</t>
  </si>
  <si>
    <t>49B07</t>
  </si>
  <si>
    <t>Overig: Begeleiding toeleiding gesloten jeugdzorg: outputgericht</t>
  </si>
  <si>
    <t>Jeugdbescherming</t>
  </si>
  <si>
    <t>Activiteiten in het preventief justitieel kader</t>
  </si>
  <si>
    <t>Formule product 1</t>
  </si>
  <si>
    <t>Formule product 2</t>
  </si>
  <si>
    <r>
      <rPr>
        <b/>
        <sz val="11"/>
        <color theme="1"/>
        <rFont val="Calibri"/>
        <family val="2"/>
        <scheme val="minor"/>
      </rPr>
      <t xml:space="preserve">Toelichting NGZ oude inkoop regulier </t>
    </r>
    <r>
      <rPr>
        <sz val="11"/>
        <color theme="1"/>
        <rFont val="Calibri"/>
        <family val="2"/>
        <scheme val="minor"/>
      </rPr>
      <t>(inclusief onderbouwing, looptijd, omvang en tarief)
(www.wegwijzerhvb.nl/jeugd/productcodes)</t>
    </r>
  </si>
  <si>
    <t>Vul toelichting in</t>
  </si>
  <si>
    <r>
      <rPr>
        <b/>
        <sz val="11"/>
        <color theme="1"/>
        <rFont val="Calibri"/>
        <family val="2"/>
        <scheme val="minor"/>
      </rPr>
      <t>Onderbouwing looptijd, omvang en tarief</t>
    </r>
    <r>
      <rPr>
        <sz val="11"/>
        <color theme="1"/>
        <rFont val="Calibri"/>
        <family val="2"/>
        <scheme val="minor"/>
      </rPr>
      <t xml:space="preserve">
</t>
    </r>
    <r>
      <rPr>
        <i/>
        <sz val="10"/>
        <color theme="1"/>
        <rFont val="Calibri"/>
        <family val="2"/>
        <scheme val="minor"/>
      </rPr>
      <t>*Een maatregel wordt altijd toegekend in stuks (output) per maand (muv producten 47A02 &amp; 49B07)</t>
    </r>
  </si>
  <si>
    <t>Kunt u via het berichtenverkeer een toewijzing ontvangen (iJW301)?</t>
  </si>
  <si>
    <t>Kunt u via het berichtenverkeer regieberichten sturen (iJW305 en iJW307)?</t>
  </si>
  <si>
    <t>Kunt u via het berichtenverkeer declaraties sturen (iJW323)?</t>
  </si>
  <si>
    <t>Versie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</si>
</sst>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0"/>
      <name val="Calibri"/>
      <family val="2"/>
      <scheme val="minor"/>
    </font>
    <font>
      <i/>
      <sz val="11"/>
      <color theme="1"/>
      <name val="Calibri"/>
      <family val="2"/>
      <scheme val="minor"/>
    </font>
    <font>
      <b/>
      <sz val="20"/>
      <color theme="0"/>
      <name val="Calibri"/>
      <family val="2"/>
      <scheme val="minor"/>
    </font>
    <font>
      <i/>
      <sz val="11"/>
      <color rgb="FF002060"/>
      <name val="Calibri"/>
      <family val="2"/>
      <scheme val="minor"/>
    </font>
    <font>
      <sz val="11"/>
      <name val="Calibri"/>
      <family val="2"/>
      <scheme val="minor"/>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62282"/>
        <bgColor indexed="64"/>
      </patternFill>
    </fill>
    <fill>
      <patternFill patternType="solid">
        <fgColor theme="2" tint="-9.9978637043366805E-2"/>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3" xfId="0" applyBorder="1"/>
    <xf numFmtId="0" fontId="0" fillId="0" borderId="0" xfId="0" applyAlignment="1">
      <alignment horizontal="left" vertical="center"/>
    </xf>
    <xf numFmtId="0" fontId="0" fillId="0" borderId="0" xfId="0" applyAlignment="1">
      <alignment horizontal="left"/>
    </xf>
    <xf numFmtId="44" fontId="0" fillId="0" borderId="0" xfId="1" applyFont="1" applyAlignment="1">
      <alignment horizontal="left"/>
    </xf>
    <xf numFmtId="0" fontId="0" fillId="0" borderId="1" xfId="0" applyBorder="1"/>
    <xf numFmtId="0" fontId="0" fillId="0" borderId="2" xfId="0" applyBorder="1"/>
    <xf numFmtId="0" fontId="6" fillId="4" borderId="7" xfId="0" applyFont="1" applyFill="1" applyBorder="1" applyAlignment="1" applyProtection="1">
      <alignment vertical="top" wrapText="1"/>
      <protection hidden="1"/>
    </xf>
    <xf numFmtId="0" fontId="0" fillId="0" borderId="7" xfId="0" applyBorder="1"/>
    <xf numFmtId="0" fontId="0" fillId="0" borderId="7" xfId="0" applyBorder="1" applyAlignment="1" applyProtection="1">
      <alignment vertical="top"/>
      <protection hidden="1"/>
    </xf>
    <xf numFmtId="0" fontId="0" fillId="0" borderId="8" xfId="0" applyBorder="1"/>
    <xf numFmtId="0" fontId="0" fillId="2" borderId="8" xfId="0" applyFill="1" applyBorder="1"/>
    <xf numFmtId="0" fontId="6" fillId="2" borderId="9" xfId="0" applyFont="1" applyFill="1" applyBorder="1" applyAlignment="1">
      <alignment horizontal="center" vertical="top" wrapText="1"/>
    </xf>
    <xf numFmtId="0" fontId="0" fillId="2" borderId="0" xfId="0" applyFill="1"/>
    <xf numFmtId="0" fontId="0" fillId="0" borderId="7" xfId="0" applyBorder="1" applyProtection="1">
      <protection locked="0"/>
    </xf>
    <xf numFmtId="0" fontId="0" fillId="0" borderId="7" xfId="0" applyFill="1" applyBorder="1"/>
    <xf numFmtId="0" fontId="8" fillId="2" borderId="14" xfId="0" applyFont="1" applyFill="1" applyBorder="1" applyProtection="1">
      <protection hidden="1"/>
    </xf>
    <xf numFmtId="0" fontId="0" fillId="2" borderId="13" xfId="0" applyFill="1" applyBorder="1" applyProtection="1">
      <protection hidden="1"/>
    </xf>
    <xf numFmtId="0" fontId="0" fillId="2" borderId="11" xfId="0" applyFill="1" applyBorder="1" applyProtection="1">
      <protection hidden="1"/>
    </xf>
    <xf numFmtId="0" fontId="7" fillId="3" borderId="6" xfId="0" applyFont="1" applyFill="1" applyBorder="1"/>
    <xf numFmtId="0" fontId="7" fillId="3" borderId="4" xfId="0" applyFont="1" applyFill="1" applyBorder="1"/>
    <xf numFmtId="0" fontId="7" fillId="3" borderId="5" xfId="0" applyFont="1" applyFill="1" applyBorder="1"/>
    <xf numFmtId="0" fontId="9" fillId="0" borderId="0" xfId="0" applyFont="1"/>
    <xf numFmtId="14" fontId="9" fillId="0" borderId="0" xfId="0" applyNumberFormat="1" applyFont="1" applyProtection="1">
      <protection locked="0"/>
    </xf>
    <xf numFmtId="0" fontId="9" fillId="0" borderId="0" xfId="0" applyFont="1" applyAlignment="1" applyProtection="1">
      <alignment wrapText="1"/>
      <protection locked="0"/>
    </xf>
    <xf numFmtId="0" fontId="9" fillId="0" borderId="0" xfId="0" applyFont="1" applyProtection="1">
      <protection locked="0"/>
    </xf>
    <xf numFmtId="0" fontId="0" fillId="0" borderId="7" xfId="0" applyFont="1" applyBorder="1" applyAlignment="1">
      <alignment vertical="top" wrapText="1"/>
    </xf>
    <xf numFmtId="0" fontId="0" fillId="0" borderId="7" xfId="0" applyBorder="1" applyAlignment="1">
      <alignment horizontal="left" vertical="top" wrapText="1"/>
    </xf>
    <xf numFmtId="0" fontId="0" fillId="0" borderId="7" xfId="0" applyBorder="1" applyAlignment="1" applyProtection="1">
      <alignment horizontal="center"/>
      <protection locked="0"/>
    </xf>
    <xf numFmtId="0" fontId="0" fillId="0" borderId="12"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2" borderId="9" xfId="0" applyFill="1" applyBorder="1" applyAlignment="1" applyProtection="1">
      <alignment vertical="top" wrapText="1"/>
      <protection hidden="1"/>
    </xf>
    <xf numFmtId="0" fontId="2" fillId="3" borderId="6"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7" xfId="0" applyFont="1" applyFill="1" applyBorder="1" applyAlignment="1">
      <alignment horizontal="left" wrapText="1"/>
    </xf>
    <xf numFmtId="0" fontId="0" fillId="2" borderId="7" xfId="0" applyFill="1" applyBorder="1" applyAlignment="1" applyProtection="1">
      <alignment horizontal="left" vertical="top"/>
      <protection hidden="1"/>
    </xf>
    <xf numFmtId="0" fontId="0" fillId="0" borderId="7" xfId="0" applyBorder="1" applyAlignment="1" applyProtection="1">
      <alignment horizontal="center"/>
      <protection locked="0"/>
    </xf>
    <xf numFmtId="0" fontId="2" fillId="3" borderId="9" xfId="0" applyFont="1" applyFill="1" applyBorder="1" applyAlignment="1">
      <alignment horizontal="left" wrapText="1"/>
    </xf>
    <xf numFmtId="0" fontId="0" fillId="0" borderId="7" xfId="0" applyBorder="1" applyAlignment="1" applyProtection="1">
      <alignment horizontal="center"/>
      <protection locked="0" hidden="1"/>
    </xf>
    <xf numFmtId="14" fontId="0" fillId="0" borderId="7" xfId="0" applyNumberFormat="1" applyBorder="1" applyAlignment="1" applyProtection="1">
      <alignment horizontal="center"/>
      <protection locked="0"/>
    </xf>
    <xf numFmtId="0" fontId="0" fillId="4" borderId="6" xfId="0" applyFill="1" applyBorder="1" applyAlignment="1">
      <alignment horizontal="center"/>
    </xf>
    <xf numFmtId="0" fontId="0" fillId="4" borderId="5" xfId="0" applyFill="1" applyBorder="1" applyAlignment="1">
      <alignment horizontal="center"/>
    </xf>
    <xf numFmtId="0" fontId="0" fillId="0" borderId="7" xfId="0" applyBorder="1" applyAlignment="1" applyProtection="1">
      <alignment horizontal="center" wrapText="1"/>
      <protection locked="0"/>
    </xf>
    <xf numFmtId="164" fontId="0" fillId="0" borderId="7" xfId="0" applyNumberFormat="1" applyBorder="1" applyAlignment="1" applyProtection="1">
      <alignment horizontal="center"/>
      <protection locked="0"/>
    </xf>
    <xf numFmtId="0" fontId="0" fillId="4" borderId="7" xfId="0" applyFill="1" applyBorder="1" applyAlignment="1">
      <alignment horizontal="center"/>
    </xf>
    <xf numFmtId="164" fontId="0" fillId="4" borderId="7" xfId="0" applyNumberFormat="1" applyFill="1" applyBorder="1" applyAlignment="1">
      <alignment horizontal="center"/>
    </xf>
    <xf numFmtId="0" fontId="3" fillId="0" borderId="6" xfId="0" applyFont="1" applyBorder="1" applyAlignment="1" applyProtection="1">
      <alignment horizontal="left" vertical="top"/>
      <protection hidden="1"/>
    </xf>
    <xf numFmtId="0" fontId="3" fillId="0" borderId="4" xfId="0" applyFont="1" applyBorder="1" applyAlignment="1" applyProtection="1">
      <alignment horizontal="left" vertical="top"/>
      <protection hidden="1"/>
    </xf>
    <xf numFmtId="0" fontId="3" fillId="0" borderId="5" xfId="0" applyFont="1" applyBorder="1" applyAlignment="1" applyProtection="1">
      <alignment horizontal="left" vertical="top"/>
      <protection hidden="1"/>
    </xf>
    <xf numFmtId="0" fontId="6" fillId="4" borderId="6" xfId="0" applyFont="1" applyFill="1" applyBorder="1" applyAlignment="1" applyProtection="1">
      <alignment horizontal="center" vertical="top" wrapText="1"/>
      <protection locked="0" hidden="1"/>
    </xf>
    <xf numFmtId="0" fontId="6" fillId="4" borderId="5" xfId="0" applyFont="1" applyFill="1" applyBorder="1" applyAlignment="1" applyProtection="1">
      <alignment horizontal="center" vertical="top" wrapText="1"/>
      <protection locked="0" hidden="1"/>
    </xf>
    <xf numFmtId="0" fontId="0" fillId="4" borderId="7" xfId="0" applyFill="1" applyBorder="1" applyAlignment="1" applyProtection="1">
      <alignment horizontal="center"/>
      <protection hidden="1"/>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2" fillId="3" borderId="6"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164" fontId="0" fillId="4" borderId="6" xfId="0" applyNumberFormat="1" applyFill="1" applyBorder="1" applyAlignment="1" applyProtection="1">
      <alignment horizontal="center"/>
      <protection hidden="1"/>
    </xf>
    <xf numFmtId="164" fontId="0" fillId="4" borderId="5" xfId="0" applyNumberFormat="1" applyFill="1" applyBorder="1" applyAlignment="1" applyProtection="1">
      <alignment horizontal="center"/>
      <protection hidden="1"/>
    </xf>
    <xf numFmtId="0" fontId="0" fillId="4" borderId="6"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0" fillId="0" borderId="8" xfId="0" applyBorder="1" applyAlignment="1" applyProtection="1">
      <alignment horizontal="center"/>
      <protection locked="0"/>
    </xf>
    <xf numFmtId="0" fontId="0" fillId="0" borderId="7" xfId="0" applyBorder="1" applyAlignment="1">
      <alignment horizontal="left"/>
    </xf>
    <xf numFmtId="0" fontId="0" fillId="0" borderId="0" xfId="0" applyBorder="1"/>
    <xf numFmtId="0" fontId="0" fillId="0" borderId="0" xfId="0" applyBorder="1" applyAlignment="1" applyProtection="1">
      <alignment horizontal="center"/>
      <protection locked="0"/>
    </xf>
    <xf numFmtId="0" fontId="0" fillId="0" borderId="0"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6" fillId="2" borderId="15" xfId="0" applyFont="1" applyFill="1" applyBorder="1" applyAlignment="1">
      <alignment horizontal="center" vertical="top" wrapText="1"/>
    </xf>
  </cellXfs>
  <cellStyles count="2">
    <cellStyle name="Standaard" xfId="0" builtinId="0"/>
    <cellStyle name="Valuta" xfId="1" builtinId="4"/>
  </cellStyles>
  <dxfs count="6">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colors>
    <mruColors>
      <color rgb="FFE62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49DF-2C24-4104-850B-DBBA27B8E869}">
  <dimension ref="A1:E103"/>
  <sheetViews>
    <sheetView showGridLines="0" tabSelected="1" zoomScaleNormal="100" workbookViewId="0">
      <selection activeCell="C94" sqref="C94:D96"/>
    </sheetView>
  </sheetViews>
  <sheetFormatPr defaultColWidth="0" defaultRowHeight="14.4" zeroHeight="1" x14ac:dyDescent="0.3"/>
  <cols>
    <col min="1" max="1" width="4.33203125" customWidth="1"/>
    <col min="2" max="2" width="41.5546875" customWidth="1"/>
    <col min="3" max="3" width="30.6640625" customWidth="1"/>
    <col min="4" max="4" width="17.44140625" customWidth="1"/>
    <col min="5" max="5" width="2.33203125" style="66" customWidth="1"/>
    <col min="6" max="16384" width="8.88671875" hidden="1"/>
  </cols>
  <sheetData>
    <row r="1" spans="2:4" x14ac:dyDescent="0.3"/>
    <row r="2" spans="2:4" ht="25.8" x14ac:dyDescent="0.5">
      <c r="B2" s="19" t="s">
        <v>0</v>
      </c>
      <c r="C2" s="20"/>
      <c r="D2" s="21"/>
    </row>
    <row r="3" spans="2:4" x14ac:dyDescent="0.3">
      <c r="B3" s="16" t="s">
        <v>198</v>
      </c>
      <c r="C3" s="17"/>
      <c r="D3" s="18"/>
    </row>
    <row r="4" spans="2:4" ht="118.2" customHeight="1" x14ac:dyDescent="0.3">
      <c r="B4" s="33" t="s">
        <v>150</v>
      </c>
      <c r="C4" s="33"/>
      <c r="D4" s="33"/>
    </row>
    <row r="5" spans="2:4" x14ac:dyDescent="0.3">
      <c r="B5" s="13"/>
      <c r="C5" s="13"/>
      <c r="D5" s="13"/>
    </row>
    <row r="6" spans="2:4" x14ac:dyDescent="0.3">
      <c r="B6" s="57" t="s">
        <v>1</v>
      </c>
      <c r="C6" s="58"/>
      <c r="D6" s="59"/>
    </row>
    <row r="7" spans="2:4" x14ac:dyDescent="0.3">
      <c r="B7" s="38" t="s">
        <v>2</v>
      </c>
      <c r="C7" s="38"/>
      <c r="D7" s="14"/>
    </row>
    <row r="8" spans="2:4" x14ac:dyDescent="0.3">
      <c r="B8" s="38" t="s">
        <v>3</v>
      </c>
      <c r="C8" s="38"/>
      <c r="D8" s="14"/>
    </row>
    <row r="9" spans="2:4" x14ac:dyDescent="0.3">
      <c r="B9" s="38" t="s">
        <v>4</v>
      </c>
      <c r="C9" s="38"/>
      <c r="D9" s="14"/>
    </row>
    <row r="10" spans="2:4" x14ac:dyDescent="0.3">
      <c r="B10" s="57" t="s">
        <v>5</v>
      </c>
      <c r="C10" s="58"/>
      <c r="D10" s="59"/>
    </row>
    <row r="11" spans="2:4" x14ac:dyDescent="0.3">
      <c r="B11" s="9" t="s">
        <v>6</v>
      </c>
      <c r="C11" s="39"/>
      <c r="D11" s="39"/>
    </row>
    <row r="12" spans="2:4" x14ac:dyDescent="0.3">
      <c r="B12" s="9" t="s">
        <v>7</v>
      </c>
      <c r="C12" s="39"/>
      <c r="D12" s="39"/>
    </row>
    <row r="13" spans="2:4" x14ac:dyDescent="0.3">
      <c r="B13" s="9" t="s">
        <v>8</v>
      </c>
      <c r="C13" s="39"/>
      <c r="D13" s="39"/>
    </row>
    <row r="14" spans="2:4" x14ac:dyDescent="0.3">
      <c r="B14" s="9" t="s">
        <v>81</v>
      </c>
      <c r="C14" s="39"/>
      <c r="D14" s="39"/>
    </row>
    <row r="15" spans="2:4" x14ac:dyDescent="0.3">
      <c r="B15" s="8" t="s">
        <v>112</v>
      </c>
      <c r="C15" s="39"/>
      <c r="D15" s="39"/>
    </row>
    <row r="16" spans="2:4" x14ac:dyDescent="0.3">
      <c r="B16" s="9" t="s">
        <v>89</v>
      </c>
      <c r="C16" s="39"/>
      <c r="D16" s="39"/>
    </row>
    <row r="17" spans="2:4" x14ac:dyDescent="0.3">
      <c r="B17" s="9" t="s">
        <v>82</v>
      </c>
      <c r="C17" s="39"/>
      <c r="D17" s="39"/>
    </row>
    <row r="18" spans="2:4" x14ac:dyDescent="0.3">
      <c r="B18" s="57" t="s">
        <v>151</v>
      </c>
      <c r="C18" s="58"/>
      <c r="D18" s="59"/>
    </row>
    <row r="19" spans="2:4" x14ac:dyDescent="0.3">
      <c r="B19" s="9" t="s">
        <v>88</v>
      </c>
      <c r="C19" s="39"/>
      <c r="D19" s="39"/>
    </row>
    <row r="20" spans="2:4" x14ac:dyDescent="0.3">
      <c r="B20" s="9" t="s">
        <v>83</v>
      </c>
      <c r="C20" s="39"/>
      <c r="D20" s="39"/>
    </row>
    <row r="21" spans="2:4" x14ac:dyDescent="0.3">
      <c r="B21" s="9" t="s">
        <v>84</v>
      </c>
      <c r="C21" s="39"/>
      <c r="D21" s="39"/>
    </row>
    <row r="22" spans="2:4" ht="28.2" customHeight="1" x14ac:dyDescent="0.3">
      <c r="B22" s="37" t="s">
        <v>122</v>
      </c>
      <c r="C22" s="37"/>
      <c r="D22" s="37"/>
    </row>
    <row r="23" spans="2:4" x14ac:dyDescent="0.3">
      <c r="B23" s="8" t="s">
        <v>121</v>
      </c>
      <c r="C23" s="39"/>
      <c r="D23" s="39"/>
    </row>
    <row r="24" spans="2:4" x14ac:dyDescent="0.3">
      <c r="B24" s="8" t="s">
        <v>110</v>
      </c>
      <c r="C24" s="39"/>
      <c r="D24" s="39"/>
    </row>
    <row r="25" spans="2:4" ht="15" customHeight="1" x14ac:dyDescent="0.3">
      <c r="B25" s="8" t="s">
        <v>111</v>
      </c>
      <c r="C25" s="39"/>
      <c r="D25" s="39"/>
    </row>
    <row r="26" spans="2:4" ht="15" customHeight="1" x14ac:dyDescent="0.3">
      <c r="B26" s="8" t="s">
        <v>140</v>
      </c>
      <c r="C26" s="39"/>
      <c r="D26" s="39"/>
    </row>
    <row r="27" spans="2:4" ht="42" customHeight="1" x14ac:dyDescent="0.3">
      <c r="B27" s="34" t="s">
        <v>152</v>
      </c>
      <c r="C27" s="35"/>
      <c r="D27" s="36"/>
    </row>
    <row r="28" spans="2:4" x14ac:dyDescent="0.3">
      <c r="B28" s="49" t="s">
        <v>95</v>
      </c>
      <c r="C28" s="50"/>
      <c r="D28" s="51"/>
    </row>
    <row r="29" spans="2:4" x14ac:dyDescent="0.3">
      <c r="B29" s="9" t="s">
        <v>6</v>
      </c>
      <c r="C29" s="39"/>
      <c r="D29" s="39"/>
    </row>
    <row r="30" spans="2:4" x14ac:dyDescent="0.3">
      <c r="B30" s="9" t="s">
        <v>90</v>
      </c>
      <c r="C30" s="39"/>
      <c r="D30" s="39"/>
    </row>
    <row r="31" spans="2:4" x14ac:dyDescent="0.3">
      <c r="B31" s="9" t="s">
        <v>7</v>
      </c>
      <c r="C31" s="39"/>
      <c r="D31" s="39"/>
    </row>
    <row r="32" spans="2:4" x14ac:dyDescent="0.3">
      <c r="B32" s="9" t="s">
        <v>8</v>
      </c>
      <c r="C32" s="39"/>
      <c r="D32" s="39"/>
    </row>
    <row r="33" spans="2:4" x14ac:dyDescent="0.3">
      <c r="B33" s="8" t="s">
        <v>112</v>
      </c>
      <c r="C33" s="39"/>
      <c r="D33" s="39"/>
    </row>
    <row r="34" spans="2:4" x14ac:dyDescent="0.3">
      <c r="B34" s="9" t="s">
        <v>89</v>
      </c>
      <c r="C34" s="39"/>
      <c r="D34" s="39"/>
    </row>
    <row r="35" spans="2:4" x14ac:dyDescent="0.3">
      <c r="B35" s="49" t="s">
        <v>94</v>
      </c>
      <c r="C35" s="50"/>
      <c r="D35" s="51"/>
    </row>
    <row r="36" spans="2:4" x14ac:dyDescent="0.3">
      <c r="B36" s="9" t="s">
        <v>6</v>
      </c>
      <c r="C36" s="39"/>
      <c r="D36" s="39"/>
    </row>
    <row r="37" spans="2:4" x14ac:dyDescent="0.3">
      <c r="B37" s="9" t="s">
        <v>90</v>
      </c>
      <c r="C37" s="39"/>
      <c r="D37" s="39"/>
    </row>
    <row r="38" spans="2:4" x14ac:dyDescent="0.3">
      <c r="B38" s="9" t="s">
        <v>7</v>
      </c>
      <c r="C38" s="39"/>
      <c r="D38" s="39"/>
    </row>
    <row r="39" spans="2:4" x14ac:dyDescent="0.3">
      <c r="B39" s="9" t="s">
        <v>8</v>
      </c>
      <c r="C39" s="39"/>
      <c r="D39" s="39"/>
    </row>
    <row r="40" spans="2:4" x14ac:dyDescent="0.3">
      <c r="B40" s="8" t="s">
        <v>112</v>
      </c>
      <c r="C40" s="39"/>
      <c r="D40" s="39"/>
    </row>
    <row r="41" spans="2:4" x14ac:dyDescent="0.3">
      <c r="B41" s="9" t="s">
        <v>89</v>
      </c>
      <c r="C41" s="39"/>
      <c r="D41" s="39"/>
    </row>
    <row r="42" spans="2:4" ht="74.400000000000006" customHeight="1" x14ac:dyDescent="0.3">
      <c r="B42" s="37" t="s">
        <v>146</v>
      </c>
      <c r="C42" s="37"/>
      <c r="D42" s="37"/>
    </row>
    <row r="43" spans="2:4" x14ac:dyDescent="0.3">
      <c r="B43" s="9" t="s">
        <v>103</v>
      </c>
      <c r="C43" s="39"/>
      <c r="D43" s="39"/>
    </row>
    <row r="44" spans="2:4" ht="67.2" customHeight="1" x14ac:dyDescent="0.3">
      <c r="B44" s="9" t="s">
        <v>126</v>
      </c>
      <c r="C44" s="45"/>
      <c r="D44" s="45"/>
    </row>
    <row r="45" spans="2:4" ht="14.4" customHeight="1" x14ac:dyDescent="0.3">
      <c r="B45" s="8" t="s">
        <v>102</v>
      </c>
      <c r="C45" s="39"/>
      <c r="D45" s="39"/>
    </row>
    <row r="46" spans="2:4" ht="46.95" customHeight="1" x14ac:dyDescent="0.3">
      <c r="B46" s="8" t="s">
        <v>96</v>
      </c>
      <c r="C46" s="39"/>
      <c r="D46" s="39"/>
    </row>
    <row r="47" spans="2:4" ht="75" customHeight="1" x14ac:dyDescent="0.3">
      <c r="B47" s="37" t="s">
        <v>148</v>
      </c>
      <c r="C47" s="37"/>
      <c r="D47" s="37"/>
    </row>
    <row r="48" spans="2:4" x14ac:dyDescent="0.3">
      <c r="B48" s="49" t="s">
        <v>143</v>
      </c>
      <c r="C48" s="50"/>
      <c r="D48" s="51"/>
    </row>
    <row r="49" spans="2:4" x14ac:dyDescent="0.3">
      <c r="B49" s="8" t="s">
        <v>105</v>
      </c>
      <c r="C49" s="41"/>
      <c r="D49" s="41"/>
    </row>
    <row r="50" spans="2:4" x14ac:dyDescent="0.3">
      <c r="B50" s="15" t="s">
        <v>104</v>
      </c>
      <c r="C50" s="62" t="e">
        <f>VLOOKUP(C49,Referentie!E:F,2,0)</f>
        <v>#N/A</v>
      </c>
      <c r="D50" s="63"/>
    </row>
    <row r="51" spans="2:4" x14ac:dyDescent="0.3">
      <c r="B51" s="8" t="s">
        <v>106</v>
      </c>
      <c r="C51" s="42"/>
      <c r="D51" s="39"/>
    </row>
    <row r="52" spans="2:4" x14ac:dyDescent="0.3">
      <c r="B52" s="8" t="s">
        <v>107</v>
      </c>
      <c r="C52" s="42"/>
      <c r="D52" s="39"/>
    </row>
    <row r="53" spans="2:4" x14ac:dyDescent="0.3">
      <c r="B53" s="15" t="s">
        <v>138</v>
      </c>
      <c r="C53" s="43">
        <f>(C52-C51)+1</f>
        <v>1</v>
      </c>
      <c r="D53" s="44"/>
    </row>
    <row r="54" spans="2:4" x14ac:dyDescent="0.3">
      <c r="B54" s="8" t="s">
        <v>130</v>
      </c>
      <c r="C54" s="39"/>
      <c r="D54" s="39"/>
    </row>
    <row r="55" spans="2:4" x14ac:dyDescent="0.3">
      <c r="B55" s="8" t="s">
        <v>128</v>
      </c>
      <c r="C55" s="39"/>
      <c r="D55" s="39"/>
    </row>
    <row r="56" spans="2:4" x14ac:dyDescent="0.3">
      <c r="B56" s="8" t="s">
        <v>129</v>
      </c>
      <c r="C56" s="39"/>
      <c r="D56" s="39"/>
    </row>
    <row r="57" spans="2:4" x14ac:dyDescent="0.3">
      <c r="B57" s="8" t="s">
        <v>127</v>
      </c>
      <c r="C57" s="46"/>
      <c r="D57" s="46"/>
    </row>
    <row r="58" spans="2:4" x14ac:dyDescent="0.3">
      <c r="B58" s="15" t="s">
        <v>136</v>
      </c>
      <c r="C58" s="54">
        <f>ROUNDUP(Referentie!$A$6,0)</f>
        <v>0</v>
      </c>
      <c r="D58" s="54"/>
    </row>
    <row r="59" spans="2:4" x14ac:dyDescent="0.3">
      <c r="B59" s="15" t="s">
        <v>131</v>
      </c>
      <c r="C59" s="60">
        <f>C58*C57</f>
        <v>0</v>
      </c>
      <c r="D59" s="61"/>
    </row>
    <row r="60" spans="2:4" ht="70.05" customHeight="1" x14ac:dyDescent="0.3">
      <c r="B60" s="27" t="s">
        <v>194</v>
      </c>
      <c r="C60" s="45"/>
      <c r="D60" s="45"/>
    </row>
    <row r="61" spans="2:4" ht="70.05" customHeight="1" x14ac:dyDescent="0.3">
      <c r="B61" s="26" t="s">
        <v>192</v>
      </c>
      <c r="C61" s="45"/>
      <c r="D61" s="45"/>
    </row>
    <row r="62" spans="2:4" x14ac:dyDescent="0.3">
      <c r="B62" s="49" t="s">
        <v>144</v>
      </c>
      <c r="C62" s="50"/>
      <c r="D62" s="51"/>
    </row>
    <row r="63" spans="2:4" x14ac:dyDescent="0.3">
      <c r="B63" s="8" t="s">
        <v>105</v>
      </c>
      <c r="C63" s="39"/>
      <c r="D63" s="39"/>
    </row>
    <row r="64" spans="2:4" ht="14.4" customHeight="1" x14ac:dyDescent="0.3">
      <c r="B64" s="15" t="s">
        <v>104</v>
      </c>
      <c r="C64" s="54" t="e">
        <f>VLOOKUP('NGZ formulier'!C63,Referentie!E:F,2,0)</f>
        <v>#N/A</v>
      </c>
      <c r="D64" s="54"/>
    </row>
    <row r="65" spans="2:4" ht="14.4" customHeight="1" x14ac:dyDescent="0.3">
      <c r="B65" s="8" t="s">
        <v>106</v>
      </c>
      <c r="C65" s="42"/>
      <c r="D65" s="39"/>
    </row>
    <row r="66" spans="2:4" ht="14.4" customHeight="1" x14ac:dyDescent="0.3">
      <c r="B66" s="8" t="s">
        <v>107</v>
      </c>
      <c r="C66" s="42"/>
      <c r="D66" s="39"/>
    </row>
    <row r="67" spans="2:4" x14ac:dyDescent="0.3">
      <c r="B67" s="15" t="s">
        <v>138</v>
      </c>
      <c r="C67" s="47">
        <f>(C66-C65)+1</f>
        <v>1</v>
      </c>
      <c r="D67" s="47"/>
    </row>
    <row r="68" spans="2:4" ht="14.4" customHeight="1" x14ac:dyDescent="0.3">
      <c r="B68" s="8" t="s">
        <v>130</v>
      </c>
      <c r="C68" s="39"/>
      <c r="D68" s="39"/>
    </row>
    <row r="69" spans="2:4" ht="14.4" customHeight="1" x14ac:dyDescent="0.3">
      <c r="B69" s="8" t="s">
        <v>128</v>
      </c>
      <c r="C69" s="55"/>
      <c r="D69" s="56"/>
    </row>
    <row r="70" spans="2:4" ht="14.4" customHeight="1" x14ac:dyDescent="0.3">
      <c r="B70" s="8" t="s">
        <v>129</v>
      </c>
      <c r="C70" s="55"/>
      <c r="D70" s="56"/>
    </row>
    <row r="71" spans="2:4" x14ac:dyDescent="0.3">
      <c r="B71" s="8" t="s">
        <v>127</v>
      </c>
      <c r="C71" s="46"/>
      <c r="D71" s="46"/>
    </row>
    <row r="72" spans="2:4" ht="14.4" customHeight="1" x14ac:dyDescent="0.3">
      <c r="B72" s="15" t="s">
        <v>136</v>
      </c>
      <c r="C72" s="47">
        <f>ROUNDUP(Referentie!$A$14,0)</f>
        <v>0</v>
      </c>
      <c r="D72" s="47"/>
    </row>
    <row r="73" spans="2:4" ht="14.4" customHeight="1" x14ac:dyDescent="0.3">
      <c r="B73" s="15" t="s">
        <v>131</v>
      </c>
      <c r="C73" s="48">
        <f>C72*C71</f>
        <v>0</v>
      </c>
      <c r="D73" s="48"/>
    </row>
    <row r="74" spans="2:4" ht="70.05" customHeight="1" x14ac:dyDescent="0.3">
      <c r="B74" s="27" t="s">
        <v>194</v>
      </c>
      <c r="C74" s="45"/>
      <c r="D74" s="45"/>
    </row>
    <row r="75" spans="2:4" ht="70.05" customHeight="1" x14ac:dyDescent="0.3">
      <c r="B75" s="26" t="s">
        <v>192</v>
      </c>
      <c r="C75" s="45"/>
      <c r="D75" s="45"/>
    </row>
    <row r="76" spans="2:4" ht="14.4" customHeight="1" x14ac:dyDescent="0.3">
      <c r="B76" s="37" t="s">
        <v>120</v>
      </c>
      <c r="C76" s="37"/>
      <c r="D76" s="37"/>
    </row>
    <row r="77" spans="2:4" ht="14.4" customHeight="1" x14ac:dyDescent="0.3">
      <c r="B77" s="8" t="s">
        <v>108</v>
      </c>
      <c r="C77" s="39"/>
      <c r="D77" s="39"/>
    </row>
    <row r="78" spans="2:4" x14ac:dyDescent="0.3">
      <c r="B78" s="8" t="s">
        <v>125</v>
      </c>
      <c r="C78" s="39"/>
      <c r="D78" s="39"/>
    </row>
    <row r="79" spans="2:4" ht="14.4" customHeight="1" x14ac:dyDescent="0.3">
      <c r="B79" s="8" t="s">
        <v>109</v>
      </c>
      <c r="C79" s="39"/>
      <c r="D79" s="39"/>
    </row>
    <row r="80" spans="2:4" ht="15.6" customHeight="1" x14ac:dyDescent="0.3">
      <c r="B80" s="8" t="s">
        <v>110</v>
      </c>
      <c r="C80" s="39"/>
      <c r="D80" s="39"/>
    </row>
    <row r="81" spans="2:5" ht="14.4" customHeight="1" x14ac:dyDescent="0.3">
      <c r="B81" s="8" t="s">
        <v>111</v>
      </c>
      <c r="C81" s="39"/>
      <c r="D81" s="39"/>
    </row>
    <row r="82" spans="2:5" x14ac:dyDescent="0.3">
      <c r="B82" s="8" t="s">
        <v>112</v>
      </c>
      <c r="C82" s="39"/>
      <c r="D82" s="39"/>
    </row>
    <row r="83" spans="2:5" x14ac:dyDescent="0.3">
      <c r="B83" s="8" t="s">
        <v>89</v>
      </c>
      <c r="C83" s="39"/>
      <c r="D83" s="39"/>
    </row>
    <row r="84" spans="2:5" x14ac:dyDescent="0.3">
      <c r="B84" s="8" t="s">
        <v>113</v>
      </c>
      <c r="C84" s="39"/>
      <c r="D84" s="39"/>
    </row>
    <row r="85" spans="2:5" x14ac:dyDescent="0.3">
      <c r="B85" s="8" t="s">
        <v>114</v>
      </c>
      <c r="C85" s="39"/>
      <c r="D85" s="39"/>
    </row>
    <row r="86" spans="2:5" x14ac:dyDescent="0.3">
      <c r="B86" s="8" t="s">
        <v>118</v>
      </c>
      <c r="C86" s="55"/>
      <c r="D86" s="56"/>
    </row>
    <row r="87" spans="2:5" x14ac:dyDescent="0.3">
      <c r="B87" s="8" t="s">
        <v>119</v>
      </c>
      <c r="C87" s="55"/>
      <c r="D87" s="56"/>
    </row>
    <row r="88" spans="2:5" x14ac:dyDescent="0.3">
      <c r="B88" s="8" t="s">
        <v>115</v>
      </c>
      <c r="C88" s="39"/>
      <c r="D88" s="39"/>
    </row>
    <row r="89" spans="2:5" x14ac:dyDescent="0.3">
      <c r="B89" s="8" t="s">
        <v>139</v>
      </c>
      <c r="C89" s="39"/>
      <c r="D89" s="39"/>
    </row>
    <row r="90" spans="2:5" x14ac:dyDescent="0.3">
      <c r="B90" s="10" t="s">
        <v>116</v>
      </c>
      <c r="C90" s="64"/>
      <c r="D90" s="64"/>
    </row>
    <row r="91" spans="2:5" x14ac:dyDescent="0.3">
      <c r="B91" s="65" t="s">
        <v>195</v>
      </c>
      <c r="C91" s="65"/>
      <c r="D91" s="28"/>
      <c r="E91" s="67"/>
    </row>
    <row r="92" spans="2:5" x14ac:dyDescent="0.3">
      <c r="B92" s="65" t="s">
        <v>196</v>
      </c>
      <c r="C92" s="65"/>
      <c r="D92" s="28"/>
      <c r="E92" s="67"/>
    </row>
    <row r="93" spans="2:5" x14ac:dyDescent="0.3">
      <c r="B93" s="65" t="s">
        <v>197</v>
      </c>
      <c r="C93" s="65"/>
      <c r="D93" s="28"/>
    </row>
    <row r="94" spans="2:5" x14ac:dyDescent="0.3">
      <c r="B94" s="11" t="s">
        <v>117</v>
      </c>
      <c r="C94" s="29"/>
      <c r="D94" s="30"/>
    </row>
    <row r="95" spans="2:5" ht="46.2" customHeight="1" x14ac:dyDescent="0.3">
      <c r="B95" s="70" t="str">
        <f>IF(OR(D91=Referentie!B2,D92=Referentie!B2,D93=Referentie!B2),"*Als u niet voor bepaald berichten geen gebruik kan maken van het berichtenverkeer kunt u hier een toelichting geven.","")</f>
        <v/>
      </c>
      <c r="C95" s="68"/>
      <c r="D95" s="69"/>
    </row>
    <row r="96" spans="2:5" ht="47.4" customHeight="1" x14ac:dyDescent="0.3">
      <c r="B96" s="12" t="str">
        <f>IF(AND(C85&lt;1,C86&lt;1,C87&lt;1),"*Als u niet geregistreerd (AGB/SKJ/BIG) bent, kunt u hier uitleggen waarom een registratie voor de door u te leveren jeugdhulp niet noodzakelijk is.","")</f>
        <v>*Als u niet geregistreerd (AGB/SKJ/BIG) bent, kunt u hier uitleggen waarom een registratie voor de door u te leveren jeugdhulp niet noodzakelijk is.</v>
      </c>
      <c r="C96" s="31"/>
      <c r="D96" s="32"/>
    </row>
    <row r="97" spans="2:4" x14ac:dyDescent="0.3">
      <c r="B97" s="40" t="s">
        <v>123</v>
      </c>
      <c r="C97" s="37"/>
      <c r="D97" s="37"/>
    </row>
    <row r="98" spans="2:4" x14ac:dyDescent="0.3">
      <c r="B98" s="7" t="s">
        <v>124</v>
      </c>
      <c r="C98" s="52"/>
      <c r="D98" s="53"/>
    </row>
    <row r="99" spans="2:4" x14ac:dyDescent="0.3">
      <c r="B99" s="7" t="s">
        <v>135</v>
      </c>
      <c r="C99" s="52"/>
      <c r="D99" s="53"/>
    </row>
    <row r="100" spans="2:4" x14ac:dyDescent="0.3"/>
    <row r="101" spans="2:4" x14ac:dyDescent="0.3"/>
    <row r="102" spans="2:4" x14ac:dyDescent="0.3"/>
    <row r="103" spans="2:4" x14ac:dyDescent="0.3"/>
  </sheetData>
  <sheetProtection algorithmName="SHA-512" hashValue="nL8LCQWjJ+OTB+paUBiJJ5DtrmWR1OYzs1xlXrbV3jr/xzBbedUAIjvSNlZP6WqOi8ftyeMxpyhRdv+X4Kv2TA==" saltValue="RqUeK7hK9aXoKOZvhqAZyw==" spinCount="100000" sheet="1" formatRows="0" selectLockedCells="1"/>
  <protectedRanges>
    <protectedRange sqref="B91:D93 B2:D87 B94:D99 B88:D92" name="Bereik1"/>
  </protectedRanges>
  <mergeCells count="93">
    <mergeCell ref="C94:D96"/>
    <mergeCell ref="B91:C91"/>
    <mergeCell ref="B92:C92"/>
    <mergeCell ref="B93:C93"/>
    <mergeCell ref="B28:D28"/>
    <mergeCell ref="B48:D48"/>
    <mergeCell ref="B62:D62"/>
    <mergeCell ref="B6:D6"/>
    <mergeCell ref="B10:D10"/>
    <mergeCell ref="B18:D18"/>
    <mergeCell ref="C26:D26"/>
    <mergeCell ref="C41:D41"/>
    <mergeCell ref="C46:D46"/>
    <mergeCell ref="C58:D58"/>
    <mergeCell ref="C59:D59"/>
    <mergeCell ref="C50:D50"/>
    <mergeCell ref="C19:D19"/>
    <mergeCell ref="C20:D20"/>
    <mergeCell ref="C39:D39"/>
    <mergeCell ref="C30:D30"/>
    <mergeCell ref="B35:D35"/>
    <mergeCell ref="C99:D99"/>
    <mergeCell ref="C98:D98"/>
    <mergeCell ref="C63:D63"/>
    <mergeCell ref="C64:D64"/>
    <mergeCell ref="C65:D65"/>
    <mergeCell ref="C66:D66"/>
    <mergeCell ref="C67:D67"/>
    <mergeCell ref="C86:D86"/>
    <mergeCell ref="C87:D87"/>
    <mergeCell ref="C90:D90"/>
    <mergeCell ref="C68:D68"/>
    <mergeCell ref="C69:D69"/>
    <mergeCell ref="C70:D70"/>
    <mergeCell ref="C71:D71"/>
    <mergeCell ref="C75:D75"/>
    <mergeCell ref="C84:D84"/>
    <mergeCell ref="C43:D43"/>
    <mergeCell ref="C44:D44"/>
    <mergeCell ref="C37:D37"/>
    <mergeCell ref="C38:D38"/>
    <mergeCell ref="C61:D61"/>
    <mergeCell ref="C80:D80"/>
    <mergeCell ref="C81:D81"/>
    <mergeCell ref="C82:D82"/>
    <mergeCell ref="C83:D83"/>
    <mergeCell ref="C85:D85"/>
    <mergeCell ref="C45:D45"/>
    <mergeCell ref="C49:D49"/>
    <mergeCell ref="C51:D51"/>
    <mergeCell ref="C52:D52"/>
    <mergeCell ref="C53:D53"/>
    <mergeCell ref="C54:D54"/>
    <mergeCell ref="C77:D77"/>
    <mergeCell ref="C60:D60"/>
    <mergeCell ref="B47:D47"/>
    <mergeCell ref="C55:D55"/>
    <mergeCell ref="C56:D56"/>
    <mergeCell ref="C57:D57"/>
    <mergeCell ref="C72:D72"/>
    <mergeCell ref="C73:D73"/>
    <mergeCell ref="C74:D74"/>
    <mergeCell ref="C29:D29"/>
    <mergeCell ref="B97:D97"/>
    <mergeCell ref="B9:C9"/>
    <mergeCell ref="B8:C8"/>
    <mergeCell ref="C11:D11"/>
    <mergeCell ref="C12:D12"/>
    <mergeCell ref="C13:D13"/>
    <mergeCell ref="C14:D14"/>
    <mergeCell ref="C88:D88"/>
    <mergeCell ref="C89:D89"/>
    <mergeCell ref="C23:D23"/>
    <mergeCell ref="C24:D24"/>
    <mergeCell ref="B76:D76"/>
    <mergeCell ref="B22:D22"/>
    <mergeCell ref="C78:D78"/>
    <mergeCell ref="C79:D79"/>
    <mergeCell ref="B4:D4"/>
    <mergeCell ref="B27:D27"/>
    <mergeCell ref="B42:D42"/>
    <mergeCell ref="B7:C7"/>
    <mergeCell ref="C15:D15"/>
    <mergeCell ref="C16:D16"/>
    <mergeCell ref="C17:D17"/>
    <mergeCell ref="C40:D40"/>
    <mergeCell ref="C25:D25"/>
    <mergeCell ref="C21:D21"/>
    <mergeCell ref="C31:D31"/>
    <mergeCell ref="C32:D32"/>
    <mergeCell ref="C33:D33"/>
    <mergeCell ref="C34:D34"/>
    <mergeCell ref="C36:D36"/>
  </mergeCells>
  <conditionalFormatting sqref="C23:C25">
    <cfRule type="containsBlanks" dxfId="5" priority="25">
      <formula>LEN(TRIM(C23))=0</formula>
    </cfRule>
  </conditionalFormatting>
  <conditionalFormatting sqref="C63:C66 C68:C71 C74">
    <cfRule type="containsBlanks" dxfId="4" priority="4">
      <formula>LEN(TRIM(C63))=0</formula>
    </cfRule>
  </conditionalFormatting>
  <conditionalFormatting sqref="D7:D9 C11:C17 C19:C20 C29:C30 C43:C45 C49:C52 C54:C57 C60 C77:C85 C88:C89">
    <cfRule type="containsBlanks" dxfId="3" priority="26">
      <formula>LEN(TRIM(C7))=0</formula>
    </cfRule>
  </conditionalFormatting>
  <conditionalFormatting sqref="D91">
    <cfRule type="containsBlanks" dxfId="2" priority="3">
      <formula>LEN(TRIM(D91))=0</formula>
    </cfRule>
  </conditionalFormatting>
  <conditionalFormatting sqref="D92">
    <cfRule type="containsBlanks" dxfId="1" priority="2">
      <formula>LEN(TRIM(D92))=0</formula>
    </cfRule>
  </conditionalFormatting>
  <conditionalFormatting sqref="D93">
    <cfRule type="containsBlanks" dxfId="0" priority="1">
      <formula>LEN(TRIM(D93))=0</formula>
    </cfRule>
  </conditionalFormatting>
  <dataValidations count="7">
    <dataValidation operator="greaterThan" allowBlank="1" showInputMessage="1" showErrorMessage="1" sqref="D33" xr:uid="{6FAD83FA-FB59-4C92-AB9A-CCE397A07161}"/>
    <dataValidation type="date" operator="greaterThan" allowBlank="1" showInputMessage="1" showErrorMessage="1" sqref="C12" xr:uid="{996B05F2-3667-4D21-84C9-65465D46AAA5}">
      <formula1>36526</formula1>
    </dataValidation>
    <dataValidation type="textLength" operator="equal" allowBlank="1" showInputMessage="1" showErrorMessage="1" sqref="C13" xr:uid="{9DEA9A06-4C31-420E-93A0-7615636FE5FB}">
      <formula1>9</formula1>
    </dataValidation>
    <dataValidation type="textLength" operator="greaterThan" allowBlank="1" showInputMessage="1" showErrorMessage="1" sqref="C21:C22 C26 C25:D25" xr:uid="{29A0FE15-DACB-40E7-BD87-054F52D7A1E8}">
      <formula1>7</formula1>
    </dataValidation>
    <dataValidation type="date" operator="greaterThan" allowBlank="1" showInputMessage="1" showErrorMessage="1" sqref="C51:D51 C65:D65" xr:uid="{EC569217-034F-4FB2-B329-4F9F6EE84C54}">
      <formula1>43831</formula1>
    </dataValidation>
    <dataValidation type="textLength" operator="greaterThan" allowBlank="1" showInputMessage="1" showErrorMessage="1" sqref="C23:D23" xr:uid="{F8C127EA-7FA8-4A61-AAD5-7AED9C9A5A37}">
      <formula1>3</formula1>
    </dataValidation>
    <dataValidation type="textLength" operator="greaterThan" allowBlank="1" showInputMessage="1" showErrorMessage="1" sqref="C24:D24" xr:uid="{8D4F9691-829A-4516-84D3-6DF6E06045A1}">
      <formula1>5</formula1>
    </dataValidation>
  </dataValidations>
  <pageMargins left="0.51181102362204722" right="0.70866141732283472" top="0.55118110236220474" bottom="0.55118110236220474" header="0.31496062992125984" footer="0.31496062992125984"/>
  <pageSetup paperSize="9" orientation="portrait" r:id="rId1"/>
  <headerFooter>
    <oddFooter>Pagina &amp;P van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FCC32DA5-83A9-41B7-9896-41BD6AB71009}">
          <x14:formula1>
            <xm:f>Referentie!$B$1:$B$2</xm:f>
          </x14:formula1>
          <xm:sqref>C14 C45 D7:D9 C89 D91 D92 D93</xm:sqref>
        </x14:dataValidation>
        <x14:dataValidation type="list" allowBlank="1" showInputMessage="1" showErrorMessage="1" xr:uid="{95486B82-BE0E-4A5F-BA2D-9EBEE413B6CA}">
          <x14:formula1>
            <xm:f>Referentie!$O$1:$O$3</xm:f>
          </x14:formula1>
          <xm:sqref>C19</xm:sqref>
        </x14:dataValidation>
        <x14:dataValidation type="list" allowBlank="1" showInputMessage="1" showErrorMessage="1" xr:uid="{B5F866BF-C628-4451-B08E-A23DD9E2F438}">
          <x14:formula1>
            <xm:f>Referentie!$Q$1:$Q$5</xm:f>
          </x14:formula1>
          <xm:sqref>C43</xm:sqref>
        </x14:dataValidation>
        <x14:dataValidation type="list" allowBlank="1" showInputMessage="1" showErrorMessage="1" xr:uid="{97FBA9B2-B1D1-4827-9652-97153F9E719B}">
          <x14:formula1>
            <xm:f>Referentie!$P$1:$P$3</xm:f>
          </x14:formula1>
          <xm:sqref>C30 C37</xm:sqref>
        </x14:dataValidation>
        <x14:dataValidation type="list" allowBlank="1" showInputMessage="1" showErrorMessage="1" xr:uid="{5F3943E3-4E89-4105-B614-CFC17C84BF5D}">
          <x14:formula1>
            <xm:f>Referentie!$N$1:$N$5</xm:f>
          </x14:formula1>
          <xm:sqref>C56 C70</xm:sqref>
        </x14:dataValidation>
        <x14:dataValidation type="list" allowBlank="1" showInputMessage="1" showErrorMessage="1" xr:uid="{7E518DF3-DDC2-40F4-8C05-5441C1228196}">
          <x14:formula1>
            <xm:f>Referentie!$D$1:$D$11</xm:f>
          </x14:formula1>
          <xm:sqref>C17:D17</xm:sqref>
        </x14:dataValidation>
        <x14:dataValidation type="list" allowBlank="1" showInputMessage="1" showErrorMessage="1" xr:uid="{ED3B05BF-C7DA-4A24-A315-99096529935B}">
          <x14:formula1>
            <xm:f>Referentie!$M$1:$M$8</xm:f>
          </x14:formula1>
          <xm:sqref>C55:D55 C69:D69</xm:sqref>
        </x14:dataValidation>
        <x14:dataValidation type="list" allowBlank="1" showInputMessage="1" showErrorMessage="1" xr:uid="{BDB03BA3-50C0-4091-863E-D4B6B30682AB}">
          <x14:formula1>
            <xm:f>Referentie!$C$1:$C$2</xm:f>
          </x14:formula1>
          <xm:sqref>C78:D78</xm:sqref>
        </x14:dataValidation>
        <x14:dataValidation type="list" allowBlank="1" showInputMessage="1" showErrorMessage="1" xr:uid="{52C8B7DD-E2EC-491C-8022-1D070681618C}">
          <x14:formula1>
            <xm:f>Referentie!$E$1:$E$42</xm:f>
          </x14:formula1>
          <xm:sqref>C63:D63 C49:D49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16778-19FD-4907-A280-7F061692EB22}">
  <dimension ref="A1:Q42"/>
  <sheetViews>
    <sheetView zoomScaleNormal="100" workbookViewId="0">
      <selection activeCell="D21" sqref="D21"/>
    </sheetView>
  </sheetViews>
  <sheetFormatPr defaultRowHeight="14.4" x14ac:dyDescent="0.3"/>
  <cols>
    <col min="1" max="1" width="18.6640625" customWidth="1"/>
    <col min="2" max="2" width="12.88671875" bestFit="1" customWidth="1"/>
    <col min="3" max="3" width="12.88671875" customWidth="1"/>
    <col min="4" max="4" width="32.33203125" customWidth="1"/>
  </cols>
  <sheetData>
    <row r="1" spans="1:17" x14ac:dyDescent="0.3">
      <c r="A1" s="22" t="s">
        <v>190</v>
      </c>
      <c r="B1" s="22" t="s">
        <v>9</v>
      </c>
      <c r="C1" t="s">
        <v>147</v>
      </c>
      <c r="D1" t="s">
        <v>11</v>
      </c>
      <c r="M1" s="5" t="s">
        <v>73</v>
      </c>
      <c r="N1" t="s">
        <v>133</v>
      </c>
      <c r="O1" t="s">
        <v>85</v>
      </c>
      <c r="P1" t="s">
        <v>91</v>
      </c>
      <c r="Q1" t="s">
        <v>97</v>
      </c>
    </row>
    <row r="2" spans="1:17" x14ac:dyDescent="0.3">
      <c r="A2" s="23">
        <f>'NGZ formulier'!$C$51-1</f>
        <v>-1</v>
      </c>
      <c r="B2" s="22" t="s">
        <v>10</v>
      </c>
      <c r="C2" t="s">
        <v>149</v>
      </c>
      <c r="D2" t="s">
        <v>12</v>
      </c>
      <c r="E2" s="2" t="s">
        <v>23</v>
      </c>
      <c r="F2" s="2" t="s">
        <v>22</v>
      </c>
      <c r="G2" s="2">
        <v>50</v>
      </c>
      <c r="H2" s="2" t="s">
        <v>24</v>
      </c>
      <c r="I2" s="3" t="s">
        <v>25</v>
      </c>
      <c r="J2" s="3" t="s">
        <v>26</v>
      </c>
      <c r="K2" s="4"/>
      <c r="M2" s="5" t="s">
        <v>74</v>
      </c>
      <c r="N2" t="s">
        <v>137</v>
      </c>
      <c r="O2" t="s">
        <v>87</v>
      </c>
      <c r="P2" t="s">
        <v>92</v>
      </c>
      <c r="Q2" t="s">
        <v>98</v>
      </c>
    </row>
    <row r="3" spans="1:17" x14ac:dyDescent="0.3">
      <c r="A3" s="23">
        <f>'NGZ formulier'!$C$52</f>
        <v>0</v>
      </c>
      <c r="B3" s="22"/>
      <c r="D3" t="s">
        <v>13</v>
      </c>
      <c r="E3" s="2" t="s">
        <v>28</v>
      </c>
      <c r="F3" s="2" t="s">
        <v>27</v>
      </c>
      <c r="G3" s="2">
        <v>44</v>
      </c>
      <c r="H3" s="2" t="s">
        <v>29</v>
      </c>
      <c r="I3" s="3" t="s">
        <v>25</v>
      </c>
      <c r="J3" s="3" t="s">
        <v>26</v>
      </c>
      <c r="K3" s="3"/>
      <c r="M3" s="5" t="s">
        <v>75</v>
      </c>
      <c r="N3" t="s">
        <v>134</v>
      </c>
      <c r="O3" t="s">
        <v>86</v>
      </c>
      <c r="P3" t="s">
        <v>93</v>
      </c>
      <c r="Q3" t="s">
        <v>99</v>
      </c>
    </row>
    <row r="4" spans="1:17" x14ac:dyDescent="0.3">
      <c r="A4" s="24" t="b">
        <f>IF('NGZ formulier'!C56="DAG",DATEDIF(A2,A3,"d"),IF('NGZ formulier'!C56="WEEK",DATEDIF(A2,A3,"d")/7,IF('NGZ formulier'!C56="MAAND",DATEDIF(A2,A3,"d")/30.4166667,IF('NGZ formulier'!C56="JAAR",DATEDIF(A2,A36,"d")/365,IF('NGZ formulier'!C56="TOTAAL DUUR",'NGZ formulier'!C54)))))</f>
        <v>0</v>
      </c>
      <c r="B4" s="22"/>
      <c r="D4" t="s">
        <v>14</v>
      </c>
      <c r="E4" s="2" t="s">
        <v>31</v>
      </c>
      <c r="F4" s="2" t="s">
        <v>30</v>
      </c>
      <c r="G4" s="2">
        <v>44</v>
      </c>
      <c r="H4" s="2" t="s">
        <v>29</v>
      </c>
      <c r="I4" s="3" t="s">
        <v>25</v>
      </c>
      <c r="J4" s="3" t="s">
        <v>26</v>
      </c>
      <c r="K4" s="3"/>
      <c r="M4" s="5" t="s">
        <v>76</v>
      </c>
      <c r="N4" t="s">
        <v>77</v>
      </c>
      <c r="Q4" t="s">
        <v>100</v>
      </c>
    </row>
    <row r="5" spans="1:17" x14ac:dyDescent="0.3">
      <c r="A5" s="25" t="b">
        <f>A4</f>
        <v>0</v>
      </c>
      <c r="B5" s="22"/>
      <c r="D5" t="s">
        <v>15</v>
      </c>
      <c r="E5" s="2" t="s">
        <v>33</v>
      </c>
      <c r="F5" s="2" t="s">
        <v>32</v>
      </c>
      <c r="G5" s="2">
        <v>44</v>
      </c>
      <c r="H5" s="2" t="s">
        <v>29</v>
      </c>
      <c r="I5" s="3" t="s">
        <v>25</v>
      </c>
      <c r="J5" s="3" t="s">
        <v>26</v>
      </c>
      <c r="K5" s="3"/>
      <c r="M5" s="5" t="s">
        <v>77</v>
      </c>
      <c r="N5" t="s">
        <v>132</v>
      </c>
      <c r="Q5" t="s">
        <v>101</v>
      </c>
    </row>
    <row r="6" spans="1:17" x14ac:dyDescent="0.3">
      <c r="A6" s="22">
        <f>IF(NOT('NGZ formulier'!C56="TOTAAL DUUR"),(Referentie!A5*'NGZ formulier'!C54),'NGZ formulier'!C54)</f>
        <v>0</v>
      </c>
      <c r="B6" s="22"/>
      <c r="D6" t="s">
        <v>16</v>
      </c>
      <c r="E6" s="2" t="s">
        <v>35</v>
      </c>
      <c r="F6" s="2" t="s">
        <v>34</v>
      </c>
      <c r="G6" s="2">
        <v>44</v>
      </c>
      <c r="H6" s="2" t="s">
        <v>29</v>
      </c>
      <c r="I6" s="3" t="s">
        <v>25</v>
      </c>
      <c r="J6" s="3" t="s">
        <v>26</v>
      </c>
      <c r="K6" s="3"/>
      <c r="M6" s="5" t="s">
        <v>78</v>
      </c>
    </row>
    <row r="7" spans="1:17" x14ac:dyDescent="0.3">
      <c r="A7" s="22"/>
      <c r="B7" s="22"/>
      <c r="D7" t="s">
        <v>17</v>
      </c>
      <c r="E7" s="2" t="s">
        <v>37</v>
      </c>
      <c r="F7" s="2" t="s">
        <v>36</v>
      </c>
      <c r="G7" s="2">
        <v>44</v>
      </c>
      <c r="H7" s="2" t="s">
        <v>29</v>
      </c>
      <c r="I7" s="3" t="s">
        <v>25</v>
      </c>
      <c r="J7" s="3" t="s">
        <v>26</v>
      </c>
      <c r="K7" s="3"/>
      <c r="M7" s="5" t="s">
        <v>79</v>
      </c>
    </row>
    <row r="8" spans="1:17" ht="15" thickBot="1" x14ac:dyDescent="0.35">
      <c r="A8" s="22"/>
      <c r="B8" s="22"/>
      <c r="D8" t="s">
        <v>18</v>
      </c>
      <c r="E8" s="2" t="s">
        <v>39</v>
      </c>
      <c r="F8" s="2" t="s">
        <v>38</v>
      </c>
      <c r="G8" s="2">
        <v>41</v>
      </c>
      <c r="H8" s="2" t="s">
        <v>40</v>
      </c>
      <c r="I8" s="3" t="s">
        <v>25</v>
      </c>
      <c r="J8" s="3" t="s">
        <v>26</v>
      </c>
      <c r="K8" s="3"/>
      <c r="M8" s="6" t="s">
        <v>80</v>
      </c>
    </row>
    <row r="9" spans="1:17" x14ac:dyDescent="0.3">
      <c r="A9" s="22" t="s">
        <v>191</v>
      </c>
      <c r="B9" s="22"/>
      <c r="D9" t="s">
        <v>19</v>
      </c>
      <c r="E9" s="2" t="s">
        <v>42</v>
      </c>
      <c r="F9" s="2" t="s">
        <v>41</v>
      </c>
      <c r="G9" s="2">
        <v>44</v>
      </c>
      <c r="H9" s="2" t="s">
        <v>29</v>
      </c>
      <c r="I9" s="3" t="s">
        <v>25</v>
      </c>
      <c r="J9" s="3" t="s">
        <v>26</v>
      </c>
      <c r="K9" s="3"/>
    </row>
    <row r="10" spans="1:17" x14ac:dyDescent="0.3">
      <c r="A10" s="23">
        <f>'NGZ formulier'!$C$65-1</f>
        <v>-1</v>
      </c>
      <c r="D10" t="s">
        <v>20</v>
      </c>
      <c r="E10" s="2" t="s">
        <v>44</v>
      </c>
      <c r="F10" s="2" t="s">
        <v>43</v>
      </c>
      <c r="G10" s="2">
        <v>42</v>
      </c>
      <c r="H10" s="2" t="s">
        <v>45</v>
      </c>
      <c r="I10" s="3" t="s">
        <v>25</v>
      </c>
      <c r="J10" s="3" t="s">
        <v>26</v>
      </c>
      <c r="K10" s="3"/>
    </row>
    <row r="11" spans="1:17" ht="15" thickBot="1" x14ac:dyDescent="0.35">
      <c r="A11" s="23">
        <f>'NGZ formulier'!$C$66</f>
        <v>0</v>
      </c>
      <c r="D11" s="1" t="s">
        <v>21</v>
      </c>
      <c r="E11" s="2" t="s">
        <v>47</v>
      </c>
      <c r="F11" s="2" t="s">
        <v>46</v>
      </c>
      <c r="G11" s="2">
        <v>54</v>
      </c>
      <c r="H11" s="2" t="s">
        <v>48</v>
      </c>
      <c r="I11" s="3" t="s">
        <v>25</v>
      </c>
      <c r="J11" s="3" t="s">
        <v>26</v>
      </c>
      <c r="K11" s="3"/>
    </row>
    <row r="12" spans="1:17" x14ac:dyDescent="0.3">
      <c r="A12" s="24" t="b">
        <f>IF('NGZ formulier'!C70="DAG",DATEDIF(A10,A11,"d"),IF('NGZ formulier'!C70="WEEK",DATEDIF(A10,A11,"d")/7,IF('NGZ formulier'!C70="MAAND",DATEDIF(A10,A11,"d")/30.4166667,IF('NGZ formulier'!C70="JAAR",DATEDIF(A10,A44,"d")/365,IF('NGZ formulier'!C70="TOTAAL DUUR",'NGZ formulier'!C62)))))</f>
        <v>0</v>
      </c>
      <c r="E12" s="2" t="s">
        <v>50</v>
      </c>
      <c r="F12" s="2" t="s">
        <v>49</v>
      </c>
      <c r="G12" s="2">
        <v>54</v>
      </c>
      <c r="H12" s="2" t="s">
        <v>48</v>
      </c>
      <c r="I12" s="3" t="s">
        <v>25</v>
      </c>
      <c r="J12" s="3" t="s">
        <v>26</v>
      </c>
      <c r="K12" s="3"/>
    </row>
    <row r="13" spans="1:17" x14ac:dyDescent="0.3">
      <c r="A13" s="25" t="b">
        <f>A12</f>
        <v>0</v>
      </c>
      <c r="E13" s="2" t="s">
        <v>52</v>
      </c>
      <c r="F13" s="2" t="s">
        <v>51</v>
      </c>
      <c r="G13" s="2">
        <v>54</v>
      </c>
      <c r="H13" s="2" t="s">
        <v>48</v>
      </c>
      <c r="I13" s="3" t="s">
        <v>25</v>
      </c>
      <c r="J13" s="3" t="s">
        <v>26</v>
      </c>
      <c r="K13" s="3"/>
    </row>
    <row r="14" spans="1:17" x14ac:dyDescent="0.3">
      <c r="A14" s="22">
        <f>IF(NOT('NGZ formulier'!C70="TOTAAL DUUR"),(Referentie!A13*'NGZ formulier'!C68),'NGZ formulier'!C68)</f>
        <v>0</v>
      </c>
      <c r="E14" s="2" t="s">
        <v>54</v>
      </c>
      <c r="F14" s="2" t="s">
        <v>53</v>
      </c>
      <c r="G14" s="2">
        <v>54</v>
      </c>
      <c r="H14" s="2" t="s">
        <v>48</v>
      </c>
      <c r="I14" s="3" t="s">
        <v>25</v>
      </c>
      <c r="J14" s="3" t="s">
        <v>26</v>
      </c>
      <c r="K14" s="3"/>
    </row>
    <row r="15" spans="1:17" x14ac:dyDescent="0.3">
      <c r="E15" s="2" t="s">
        <v>56</v>
      </c>
      <c r="F15" s="2" t="s">
        <v>55</v>
      </c>
      <c r="G15" s="2">
        <v>45</v>
      </c>
      <c r="H15" s="2" t="s">
        <v>57</v>
      </c>
      <c r="I15" s="3" t="s">
        <v>25</v>
      </c>
      <c r="J15" s="3" t="s">
        <v>26</v>
      </c>
      <c r="K15" s="3"/>
    </row>
    <row r="16" spans="1:17" x14ac:dyDescent="0.3">
      <c r="E16" s="2" t="s">
        <v>59</v>
      </c>
      <c r="F16" s="2" t="s">
        <v>58</v>
      </c>
      <c r="G16" s="2">
        <v>45</v>
      </c>
      <c r="H16" s="2" t="s">
        <v>57</v>
      </c>
      <c r="I16" s="3" t="s">
        <v>25</v>
      </c>
      <c r="J16" s="3" t="s">
        <v>26</v>
      </c>
      <c r="K16" s="3"/>
    </row>
    <row r="17" spans="5:11" x14ac:dyDescent="0.3">
      <c r="E17" s="2" t="s">
        <v>61</v>
      </c>
      <c r="F17" s="2" t="s">
        <v>60</v>
      </c>
      <c r="G17" s="2">
        <v>45</v>
      </c>
      <c r="H17" s="2" t="s">
        <v>57</v>
      </c>
      <c r="I17" s="3" t="s">
        <v>25</v>
      </c>
      <c r="J17" s="3" t="s">
        <v>26</v>
      </c>
      <c r="K17" s="3"/>
    </row>
    <row r="18" spans="5:11" x14ac:dyDescent="0.3">
      <c r="E18" s="2" t="s">
        <v>63</v>
      </c>
      <c r="F18" s="2" t="s">
        <v>62</v>
      </c>
      <c r="G18" s="2">
        <v>45</v>
      </c>
      <c r="H18" s="2" t="s">
        <v>57</v>
      </c>
      <c r="I18" s="3" t="s">
        <v>25</v>
      </c>
      <c r="J18" s="3" t="s">
        <v>26</v>
      </c>
      <c r="K18" s="3"/>
    </row>
    <row r="19" spans="5:11" x14ac:dyDescent="0.3">
      <c r="E19" s="2" t="s">
        <v>65</v>
      </c>
      <c r="F19" s="2" t="s">
        <v>64</v>
      </c>
      <c r="G19" s="2">
        <v>40</v>
      </c>
      <c r="H19" s="2" t="s">
        <v>66</v>
      </c>
      <c r="I19" s="3" t="s">
        <v>25</v>
      </c>
      <c r="J19" s="3" t="s">
        <v>26</v>
      </c>
      <c r="K19" s="3"/>
    </row>
    <row r="20" spans="5:11" x14ac:dyDescent="0.3">
      <c r="E20" s="2" t="s">
        <v>68</v>
      </c>
      <c r="F20" s="2" t="s">
        <v>67</v>
      </c>
      <c r="G20" s="2">
        <v>54</v>
      </c>
      <c r="H20" s="2" t="s">
        <v>48</v>
      </c>
      <c r="I20" s="3" t="s">
        <v>25</v>
      </c>
      <c r="J20" s="3" t="s">
        <v>26</v>
      </c>
      <c r="K20" s="3"/>
    </row>
    <row r="21" spans="5:11" x14ac:dyDescent="0.3">
      <c r="E21" s="2" t="s">
        <v>70</v>
      </c>
      <c r="F21" s="2" t="s">
        <v>69</v>
      </c>
      <c r="G21" s="2">
        <v>44</v>
      </c>
      <c r="H21" s="2" t="s">
        <v>29</v>
      </c>
      <c r="I21" s="3" t="s">
        <v>25</v>
      </c>
      <c r="J21" s="3" t="s">
        <v>26</v>
      </c>
      <c r="K21" s="3"/>
    </row>
    <row r="22" spans="5:11" x14ac:dyDescent="0.3">
      <c r="E22" s="2" t="s">
        <v>72</v>
      </c>
      <c r="F22" s="2" t="s">
        <v>71</v>
      </c>
      <c r="G22" s="2">
        <v>45</v>
      </c>
      <c r="H22" s="2" t="s">
        <v>57</v>
      </c>
      <c r="I22" s="3" t="s">
        <v>25</v>
      </c>
      <c r="J22" s="3" t="s">
        <v>26</v>
      </c>
      <c r="K22" s="3"/>
    </row>
    <row r="23" spans="5:11" x14ac:dyDescent="0.3">
      <c r="E23" s="2" t="s">
        <v>142</v>
      </c>
      <c r="F23" s="2" t="s">
        <v>141</v>
      </c>
      <c r="G23" s="2">
        <v>45</v>
      </c>
      <c r="H23" s="2" t="s">
        <v>57</v>
      </c>
      <c r="I23" s="3" t="s">
        <v>25</v>
      </c>
      <c r="J23" s="3" t="s">
        <v>26</v>
      </c>
    </row>
    <row r="24" spans="5:11" x14ac:dyDescent="0.3">
      <c r="E24" s="2" t="s">
        <v>145</v>
      </c>
      <c r="F24" s="2" t="s">
        <v>193</v>
      </c>
    </row>
    <row r="25" spans="5:11" x14ac:dyDescent="0.3">
      <c r="E25" s="3" t="s">
        <v>154</v>
      </c>
      <c r="F25" s="3" t="s">
        <v>153</v>
      </c>
      <c r="G25" s="3">
        <v>47</v>
      </c>
      <c r="H25" t="s">
        <v>154</v>
      </c>
      <c r="I25" t="s">
        <v>78</v>
      </c>
      <c r="J25" s="3" t="s">
        <v>134</v>
      </c>
    </row>
    <row r="26" spans="5:11" x14ac:dyDescent="0.3">
      <c r="E26" s="3" t="s">
        <v>156</v>
      </c>
      <c r="F26" s="3" t="s">
        <v>155</v>
      </c>
      <c r="G26" s="3">
        <v>47</v>
      </c>
      <c r="H26" t="s">
        <v>154</v>
      </c>
      <c r="I26" s="3" t="s">
        <v>79</v>
      </c>
      <c r="J26" t="s">
        <v>26</v>
      </c>
    </row>
    <row r="27" spans="5:11" x14ac:dyDescent="0.3">
      <c r="E27" s="3" t="s">
        <v>158</v>
      </c>
      <c r="F27" s="3" t="s">
        <v>157</v>
      </c>
      <c r="G27" s="3">
        <v>47</v>
      </c>
      <c r="H27" t="s">
        <v>154</v>
      </c>
      <c r="I27" t="s">
        <v>78</v>
      </c>
      <c r="J27" s="3" t="s">
        <v>134</v>
      </c>
    </row>
    <row r="28" spans="5:11" x14ac:dyDescent="0.3">
      <c r="E28" s="3" t="s">
        <v>160</v>
      </c>
      <c r="F28" s="3" t="s">
        <v>159</v>
      </c>
      <c r="G28" s="3">
        <v>47</v>
      </c>
      <c r="H28" t="s">
        <v>154</v>
      </c>
      <c r="I28" t="s">
        <v>78</v>
      </c>
      <c r="J28" s="3" t="s">
        <v>134</v>
      </c>
    </row>
    <row r="29" spans="5:11" x14ac:dyDescent="0.3">
      <c r="E29" s="3" t="s">
        <v>162</v>
      </c>
      <c r="F29" s="3" t="s">
        <v>161</v>
      </c>
      <c r="G29" s="3">
        <v>47</v>
      </c>
      <c r="H29" t="s">
        <v>154</v>
      </c>
      <c r="I29" t="s">
        <v>78</v>
      </c>
      <c r="J29" s="3" t="s">
        <v>134</v>
      </c>
    </row>
    <row r="30" spans="5:11" x14ac:dyDescent="0.3">
      <c r="E30" s="3" t="s">
        <v>164</v>
      </c>
      <c r="F30" s="3" t="s">
        <v>163</v>
      </c>
      <c r="G30" s="3">
        <v>47</v>
      </c>
      <c r="H30" t="s">
        <v>154</v>
      </c>
      <c r="I30" t="s">
        <v>78</v>
      </c>
      <c r="J30" s="3" t="s">
        <v>134</v>
      </c>
    </row>
    <row r="31" spans="5:11" x14ac:dyDescent="0.3">
      <c r="E31" s="3" t="s">
        <v>166</v>
      </c>
      <c r="F31" s="3" t="s">
        <v>165</v>
      </c>
      <c r="G31" s="3">
        <v>47</v>
      </c>
      <c r="H31" t="s">
        <v>154</v>
      </c>
      <c r="I31" t="s">
        <v>78</v>
      </c>
      <c r="J31" s="3" t="s">
        <v>134</v>
      </c>
    </row>
    <row r="32" spans="5:11" x14ac:dyDescent="0.3">
      <c r="E32" t="s">
        <v>168</v>
      </c>
      <c r="F32" t="s">
        <v>167</v>
      </c>
      <c r="G32" s="3">
        <v>47</v>
      </c>
      <c r="H32" t="s">
        <v>154</v>
      </c>
      <c r="I32" t="s">
        <v>78</v>
      </c>
      <c r="J32" s="3" t="s">
        <v>134</v>
      </c>
    </row>
    <row r="33" spans="5:10" x14ac:dyDescent="0.3">
      <c r="E33" t="s">
        <v>170</v>
      </c>
      <c r="F33" t="s">
        <v>169</v>
      </c>
      <c r="G33" s="3">
        <v>48</v>
      </c>
      <c r="H33" t="s">
        <v>188</v>
      </c>
      <c r="I33" t="s">
        <v>78</v>
      </c>
      <c r="J33" s="3" t="s">
        <v>134</v>
      </c>
    </row>
    <row r="34" spans="5:10" x14ac:dyDescent="0.3">
      <c r="E34" t="s">
        <v>172</v>
      </c>
      <c r="F34" t="s">
        <v>171</v>
      </c>
      <c r="G34" s="3">
        <v>48</v>
      </c>
      <c r="H34" t="s">
        <v>188</v>
      </c>
      <c r="I34" t="s">
        <v>78</v>
      </c>
      <c r="J34" s="3" t="s">
        <v>134</v>
      </c>
    </row>
    <row r="35" spans="5:10" x14ac:dyDescent="0.3">
      <c r="E35" t="s">
        <v>174</v>
      </c>
      <c r="F35" t="s">
        <v>173</v>
      </c>
      <c r="G35" s="3">
        <v>48</v>
      </c>
      <c r="H35" t="s">
        <v>188</v>
      </c>
      <c r="I35" t="s">
        <v>78</v>
      </c>
      <c r="J35" s="3" t="s">
        <v>134</v>
      </c>
    </row>
    <row r="36" spans="5:10" x14ac:dyDescent="0.3">
      <c r="E36" t="s">
        <v>176</v>
      </c>
      <c r="F36" t="s">
        <v>175</v>
      </c>
      <c r="G36" s="3">
        <v>48</v>
      </c>
      <c r="H36" t="s">
        <v>188</v>
      </c>
      <c r="I36" t="s">
        <v>78</v>
      </c>
      <c r="J36" s="3" t="s">
        <v>134</v>
      </c>
    </row>
    <row r="37" spans="5:10" x14ac:dyDescent="0.3">
      <c r="E37" t="s">
        <v>178</v>
      </c>
      <c r="F37" t="s">
        <v>177</v>
      </c>
      <c r="G37" s="3">
        <v>48</v>
      </c>
      <c r="H37" t="s">
        <v>188</v>
      </c>
      <c r="I37" t="s">
        <v>78</v>
      </c>
      <c r="J37" s="3" t="s">
        <v>134</v>
      </c>
    </row>
    <row r="38" spans="5:10" x14ac:dyDescent="0.3">
      <c r="E38" t="s">
        <v>180</v>
      </c>
      <c r="F38" t="s">
        <v>179</v>
      </c>
      <c r="G38" s="3">
        <v>48</v>
      </c>
      <c r="H38" t="s">
        <v>188</v>
      </c>
      <c r="I38" t="s">
        <v>78</v>
      </c>
      <c r="J38" s="3" t="s">
        <v>134</v>
      </c>
    </row>
    <row r="39" spans="5:10" x14ac:dyDescent="0.3">
      <c r="E39" t="s">
        <v>182</v>
      </c>
      <c r="F39" t="s">
        <v>181</v>
      </c>
      <c r="G39" s="3">
        <v>48</v>
      </c>
      <c r="H39" t="s">
        <v>188</v>
      </c>
      <c r="I39" t="s">
        <v>78</v>
      </c>
      <c r="J39" s="3" t="s">
        <v>134</v>
      </c>
    </row>
    <row r="40" spans="5:10" x14ac:dyDescent="0.3">
      <c r="E40" t="s">
        <v>184</v>
      </c>
      <c r="F40" t="s">
        <v>183</v>
      </c>
      <c r="G40" s="3">
        <v>48</v>
      </c>
      <c r="H40" t="s">
        <v>188</v>
      </c>
      <c r="I40" t="s">
        <v>78</v>
      </c>
      <c r="J40" s="3" t="s">
        <v>134</v>
      </c>
    </row>
    <row r="41" spans="5:10" x14ac:dyDescent="0.3">
      <c r="E41" t="s">
        <v>168</v>
      </c>
      <c r="F41" t="s">
        <v>185</v>
      </c>
      <c r="G41" s="3">
        <v>48</v>
      </c>
      <c r="H41" t="s">
        <v>188</v>
      </c>
      <c r="I41" t="s">
        <v>78</v>
      </c>
      <c r="J41" s="3" t="s">
        <v>134</v>
      </c>
    </row>
    <row r="42" spans="5:10" x14ac:dyDescent="0.3">
      <c r="E42" t="s">
        <v>187</v>
      </c>
      <c r="F42" t="s">
        <v>186</v>
      </c>
      <c r="G42" s="3">
        <v>49</v>
      </c>
      <c r="H42" t="s">
        <v>189</v>
      </c>
      <c r="I42" s="3" t="s">
        <v>79</v>
      </c>
      <c r="J42" t="s">
        <v>26</v>
      </c>
    </row>
  </sheetData>
  <sheetProtection algorithmName="SHA-512" hashValue="sggMDdvEz2VGdR0ccyhWB2fOeREsUhC/IU+jECDxQLI288PCRHv6Uw9zXKFntQNtN1JOrsxpys2m30JWrc0fCQ==" saltValue="b5cFvkpGszJG+Rkl+B4Esg==" spinCount="100000" sheet="1" objects="1" scenarios="1"/>
  <pageMargins left="0.7" right="0.7" top="0.75" bottom="0.75" header="0.3" footer="0.3"/>
  <pageSetup paperSize="9" orientation="portrait" r:id="rId1"/>
</worksheet>
</file>

<file path=docMetadata/LabelInfo.xml><?xml version="1.0" encoding="utf-8"?>
<clbl:labelList xmlns:clbl="http://schemas.microsoft.com/office/2020/mipLabelMetadata">
  <clbl:label id="{0ce80e9c-661b-453a-b52e-c00e4f65cc34}" enabled="1" method="Standard" siteId="{bbc3bd55-2812-4652-96ae-ce7932a2e8b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NGZ formulier</vt:lpstr>
      <vt:lpstr>Referentie</vt:lpstr>
      <vt:lpstr>'NGZ formulier'!Afdrukbereik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Jongh, Astrid de</dc:creator>
  <cp:lastModifiedBy>Jongh, Astrid de</cp:lastModifiedBy>
  <cp:lastPrinted>2023-07-12T09:14:37Z</cp:lastPrinted>
  <dcterms:created xsi:type="dcterms:W3CDTF">2023-03-29T10:41:41Z</dcterms:created>
  <dcterms:modified xsi:type="dcterms:W3CDTF">2023-07-12T09:16:28Z</dcterms:modified>
</cp:coreProperties>
</file>